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ВВ\"/>
    </mc:Choice>
  </mc:AlternateContent>
  <bookViews>
    <workbookView xWindow="0" yWindow="0" windowWidth="20475" windowHeight="11355" firstSheet="11" activeTab="15"/>
  </bookViews>
  <sheets>
    <sheet name="Титул" sheetId="1" r:id="rId1"/>
    <sheet name="Сотрудники" sheetId="2" r:id="rId2"/>
    <sheet name="Публикации" sheetId="3" r:id="rId3"/>
    <sheet name="Конференции" sheetId="4" r:id="rId4"/>
    <sheet name="НИР" sheetId="5" r:id="rId5"/>
    <sheet name="Заявки" sheetId="6" r:id="rId6"/>
    <sheet name="Выставки" sheetId="7" r:id="rId7"/>
    <sheet name="Прочая НД 1" sheetId="8" r:id="rId8"/>
    <sheet name="Патенты" sheetId="9" r:id="rId9"/>
    <sheet name="Прочая НД 2" sheetId="10" r:id="rId10"/>
    <sheet name="Премии" sheetId="11" r:id="rId11"/>
    <sheet name="Студенты" sheetId="12" r:id="rId12"/>
    <sheet name="Имидж" sheetId="13" r:id="rId13"/>
    <sheet name="Счетчики публикаций" sheetId="14" r:id="rId14"/>
    <sheet name="Статистика публикаций" sheetId="15" r:id="rId15"/>
    <sheet name="Списки категорий" sheetId="16" r:id="rId16"/>
  </sheets>
  <definedNames>
    <definedName name="_xlnm._FilterDatabase" localSheetId="6" hidden="1">Выставки!$A$2:$H$2</definedName>
    <definedName name="_xlnm._FilterDatabase" localSheetId="5" hidden="1">Заявки!$A$2:$H$2</definedName>
    <definedName name="_xlnm._FilterDatabase" localSheetId="12" hidden="1">Имидж!$A$2:$F$2</definedName>
    <definedName name="_xlnm._FilterDatabase" localSheetId="3" hidden="1">Конференции!$A$2:$J$38</definedName>
    <definedName name="_xlnm._FilterDatabase" localSheetId="4" hidden="1">НИР!$A$2:$I$44</definedName>
    <definedName name="_xlnm._FilterDatabase" localSheetId="8" hidden="1">Патенты!$A$2:$I$2</definedName>
    <definedName name="_xlnm._FilterDatabase" localSheetId="10" hidden="1">Премии!$A$2:$F$2</definedName>
    <definedName name="_xlnm._FilterDatabase" localSheetId="7" hidden="1">'Прочая НД 1'!$A$2:$E$2</definedName>
    <definedName name="_xlnm._FilterDatabase" localSheetId="9" hidden="1">'Прочая НД 2'!$A$2:$G$2</definedName>
    <definedName name="_xlnm._FilterDatabase" localSheetId="2" hidden="1">Публикации!$A$2:$L$241</definedName>
    <definedName name="_xlnm._FilterDatabase" localSheetId="1" hidden="1">Сотрудники!$A$2:$E$2</definedName>
    <definedName name="_xlnm._FilterDatabase" localSheetId="11" hidden="1">Студенты!$A$3:$I$3</definedName>
    <definedName name="Print_Area" localSheetId="3">Конференции!$A$1:$J$73</definedName>
    <definedName name="Print_Area" localSheetId="4">НИР!$A$1:$I$45</definedName>
    <definedName name="Print_Area" localSheetId="0">Титул!$B$1:$J$31</definedName>
    <definedName name="Print_Titles" localSheetId="3">Конференции!$A$1:$IH$2</definedName>
    <definedName name="Print_Titles" localSheetId="4">НИР!$A$1:$II$2</definedName>
  </definedNames>
  <calcPr calcId="152511"/>
</workbook>
</file>

<file path=xl/calcChain.xml><?xml version="1.0" encoding="utf-8"?>
<calcChain xmlns="http://schemas.openxmlformats.org/spreadsheetml/2006/main">
  <c r="V267" i="14" l="1"/>
  <c r="U267" i="14"/>
  <c r="T267" i="14"/>
  <c r="S267" i="14"/>
  <c r="R267" i="14"/>
  <c r="Q267" i="14"/>
  <c r="P267" i="14"/>
  <c r="O267" i="14"/>
  <c r="N267" i="14"/>
  <c r="M267" i="14"/>
  <c r="L267" i="14"/>
  <c r="K267" i="14"/>
  <c r="J267" i="14"/>
  <c r="I267" i="14"/>
  <c r="H267" i="14"/>
  <c r="G267" i="14"/>
  <c r="F267" i="14"/>
  <c r="E267" i="14"/>
  <c r="D267" i="14"/>
  <c r="C267" i="14"/>
  <c r="B267" i="14"/>
  <c r="A267" i="14"/>
  <c r="V266" i="14"/>
  <c r="U266" i="14"/>
  <c r="T266" i="14"/>
  <c r="S266" i="14"/>
  <c r="R266" i="14"/>
  <c r="Q266" i="14"/>
  <c r="P266" i="14"/>
  <c r="O266" i="14"/>
  <c r="N266" i="14"/>
  <c r="M266" i="14"/>
  <c r="L266" i="14"/>
  <c r="K266" i="14"/>
  <c r="J266" i="14"/>
  <c r="I266" i="14"/>
  <c r="H266" i="14"/>
  <c r="G266" i="14"/>
  <c r="F266" i="14"/>
  <c r="E266" i="14"/>
  <c r="D266" i="14"/>
  <c r="C266" i="14"/>
  <c r="B266" i="14"/>
  <c r="A266" i="14"/>
  <c r="V265" i="14"/>
  <c r="U265" i="14"/>
  <c r="T265" i="14"/>
  <c r="S265" i="14"/>
  <c r="R265" i="14"/>
  <c r="Q265" i="14"/>
  <c r="P265" i="14"/>
  <c r="O265" i="14"/>
  <c r="N265" i="14"/>
  <c r="M265" i="14"/>
  <c r="L265" i="14"/>
  <c r="K265" i="14"/>
  <c r="J265" i="14"/>
  <c r="I265" i="14"/>
  <c r="H265" i="14"/>
  <c r="G265" i="14"/>
  <c r="F265" i="14"/>
  <c r="E265" i="14"/>
  <c r="D265" i="14"/>
  <c r="C265" i="14"/>
  <c r="B265" i="14"/>
  <c r="A265" i="14"/>
  <c r="V264" i="14"/>
  <c r="U264" i="14"/>
  <c r="T264" i="14"/>
  <c r="S264" i="14"/>
  <c r="R264" i="14"/>
  <c r="Q264" i="14"/>
  <c r="P264" i="14"/>
  <c r="O264" i="14"/>
  <c r="N264" i="14"/>
  <c r="M264" i="14"/>
  <c r="L264" i="14"/>
  <c r="K264" i="14"/>
  <c r="J264" i="14"/>
  <c r="I264" i="14"/>
  <c r="H264" i="14"/>
  <c r="G264" i="14"/>
  <c r="F264" i="14"/>
  <c r="E264" i="14"/>
  <c r="D264" i="14"/>
  <c r="C264" i="14"/>
  <c r="B264" i="14"/>
  <c r="A264" i="14"/>
  <c r="V263" i="14"/>
  <c r="U263" i="14"/>
  <c r="T263" i="14"/>
  <c r="S263" i="14"/>
  <c r="R263" i="14"/>
  <c r="Q263" i="14"/>
  <c r="P263" i="14"/>
  <c r="O263" i="14"/>
  <c r="N263" i="14"/>
  <c r="M263" i="14"/>
  <c r="L263" i="14"/>
  <c r="K263" i="14"/>
  <c r="J263" i="14"/>
  <c r="I263" i="14"/>
  <c r="H263" i="14"/>
  <c r="G263" i="14"/>
  <c r="F263" i="14"/>
  <c r="E263" i="14"/>
  <c r="D263" i="14"/>
  <c r="C263" i="14"/>
  <c r="B263" i="14"/>
  <c r="A263" i="14"/>
  <c r="V262" i="14"/>
  <c r="U262" i="14"/>
  <c r="T262" i="14"/>
  <c r="S262" i="14"/>
  <c r="R262" i="14"/>
  <c r="Q262" i="14"/>
  <c r="P262" i="14"/>
  <c r="O262" i="14"/>
  <c r="N262" i="14"/>
  <c r="M262" i="14"/>
  <c r="L262" i="14"/>
  <c r="K262" i="14"/>
  <c r="J262" i="14"/>
  <c r="I262" i="14"/>
  <c r="H262" i="14"/>
  <c r="G262" i="14"/>
  <c r="F262" i="14"/>
  <c r="E262" i="14"/>
  <c r="D262" i="14"/>
  <c r="C262" i="14"/>
  <c r="B262" i="14"/>
  <c r="A262" i="14"/>
  <c r="V261" i="14"/>
  <c r="U261" i="14"/>
  <c r="T261" i="14"/>
  <c r="S261" i="14"/>
  <c r="R261" i="14"/>
  <c r="Q261" i="14"/>
  <c r="P261" i="14"/>
  <c r="O261" i="14"/>
  <c r="N261" i="14"/>
  <c r="M261" i="14"/>
  <c r="L261" i="14"/>
  <c r="K261" i="14"/>
  <c r="J261" i="14"/>
  <c r="I261" i="14"/>
  <c r="H261" i="14"/>
  <c r="G261" i="14"/>
  <c r="F261" i="14"/>
  <c r="E261" i="14"/>
  <c r="D261" i="14"/>
  <c r="C261" i="14"/>
  <c r="B261" i="14"/>
  <c r="A261" i="14"/>
  <c r="V260" i="14"/>
  <c r="U260" i="14"/>
  <c r="T260" i="14"/>
  <c r="S260" i="14"/>
  <c r="R260" i="14"/>
  <c r="Q260" i="14"/>
  <c r="P260" i="14"/>
  <c r="O260" i="14"/>
  <c r="N260" i="14"/>
  <c r="M260" i="14"/>
  <c r="L260" i="14"/>
  <c r="K260" i="14"/>
  <c r="J260" i="14"/>
  <c r="I260" i="14"/>
  <c r="H260" i="14"/>
  <c r="G260" i="14"/>
  <c r="F260" i="14"/>
  <c r="E260" i="14"/>
  <c r="D260" i="14"/>
  <c r="C260" i="14"/>
  <c r="B260" i="14"/>
  <c r="A260" i="14"/>
  <c r="V259" i="14"/>
  <c r="U259" i="14"/>
  <c r="T259" i="14"/>
  <c r="S259" i="14"/>
  <c r="R259" i="14"/>
  <c r="Q259" i="14"/>
  <c r="P259" i="14"/>
  <c r="O259" i="14"/>
  <c r="N259" i="14"/>
  <c r="M259" i="14"/>
  <c r="L259" i="14"/>
  <c r="K259" i="14"/>
  <c r="J259" i="14"/>
  <c r="I259" i="14"/>
  <c r="H259" i="14"/>
  <c r="G259" i="14"/>
  <c r="F259" i="14"/>
  <c r="E259" i="14"/>
  <c r="D259" i="14"/>
  <c r="C259" i="14"/>
  <c r="B259" i="14"/>
  <c r="A259" i="14"/>
  <c r="V258" i="14"/>
  <c r="U258" i="14"/>
  <c r="T258" i="14"/>
  <c r="S258" i="14"/>
  <c r="R258" i="14"/>
  <c r="Q258" i="14"/>
  <c r="P258" i="14"/>
  <c r="O258" i="14"/>
  <c r="N258" i="14"/>
  <c r="M258" i="14"/>
  <c r="L258" i="14"/>
  <c r="K258" i="14"/>
  <c r="J258" i="14"/>
  <c r="I258" i="14"/>
  <c r="H258" i="14"/>
  <c r="G258" i="14"/>
  <c r="F258" i="14"/>
  <c r="E258" i="14"/>
  <c r="D258" i="14"/>
  <c r="C258" i="14"/>
  <c r="B258" i="14"/>
  <c r="A258" i="14"/>
  <c r="V257" i="14"/>
  <c r="U257" i="14"/>
  <c r="T257" i="14"/>
  <c r="S257" i="14"/>
  <c r="R257" i="14"/>
  <c r="Q257" i="14"/>
  <c r="P257" i="14"/>
  <c r="O257" i="14"/>
  <c r="N257" i="14"/>
  <c r="M257" i="14"/>
  <c r="L257" i="14"/>
  <c r="K257" i="14"/>
  <c r="J257" i="14"/>
  <c r="I257" i="14"/>
  <c r="H257" i="14"/>
  <c r="G257" i="14"/>
  <c r="F257" i="14"/>
  <c r="E257" i="14"/>
  <c r="D257" i="14"/>
  <c r="C257" i="14"/>
  <c r="B257" i="14"/>
  <c r="A257" i="14"/>
  <c r="V256" i="14"/>
  <c r="U256" i="14"/>
  <c r="T256" i="14"/>
  <c r="S256" i="14"/>
  <c r="R256" i="14"/>
  <c r="Q256" i="14"/>
  <c r="P256" i="14"/>
  <c r="O256" i="14"/>
  <c r="N256" i="14"/>
  <c r="M256" i="14"/>
  <c r="L256" i="14"/>
  <c r="K256" i="14"/>
  <c r="J256" i="14"/>
  <c r="I256" i="14"/>
  <c r="H256" i="14"/>
  <c r="G256" i="14"/>
  <c r="F256" i="14"/>
  <c r="E256" i="14"/>
  <c r="D256" i="14"/>
  <c r="C256" i="14"/>
  <c r="B256" i="14"/>
  <c r="A256" i="14"/>
  <c r="V255" i="14"/>
  <c r="U255" i="14"/>
  <c r="T255" i="14"/>
  <c r="S255" i="14"/>
  <c r="R255" i="14"/>
  <c r="Q255" i="14"/>
  <c r="P255" i="14"/>
  <c r="O255" i="14"/>
  <c r="N255" i="14"/>
  <c r="M255" i="14"/>
  <c r="L255" i="14"/>
  <c r="K255" i="14"/>
  <c r="J255" i="14"/>
  <c r="I255" i="14"/>
  <c r="H255" i="14"/>
  <c r="G255" i="14"/>
  <c r="F255" i="14"/>
  <c r="E255" i="14"/>
  <c r="D255" i="14"/>
  <c r="C255" i="14"/>
  <c r="B255" i="14"/>
  <c r="A255" i="14"/>
  <c r="V254" i="14"/>
  <c r="U254" i="14"/>
  <c r="T254" i="14"/>
  <c r="S254" i="14"/>
  <c r="R254" i="14"/>
  <c r="Q254" i="14"/>
  <c r="P254" i="14"/>
  <c r="O254" i="14"/>
  <c r="N254" i="14"/>
  <c r="M254" i="14"/>
  <c r="L254" i="14"/>
  <c r="K254" i="14"/>
  <c r="J254" i="14"/>
  <c r="I254" i="14"/>
  <c r="H254" i="14"/>
  <c r="G254" i="14"/>
  <c r="F254" i="14"/>
  <c r="E254" i="14"/>
  <c r="D254" i="14"/>
  <c r="C254" i="14"/>
  <c r="B254" i="14"/>
  <c r="A254" i="14"/>
  <c r="V253" i="14"/>
  <c r="U253" i="14"/>
  <c r="T253" i="14"/>
  <c r="S253" i="14"/>
  <c r="R253" i="14"/>
  <c r="Q253" i="14"/>
  <c r="P253" i="14"/>
  <c r="O253" i="14"/>
  <c r="N253" i="14"/>
  <c r="M253" i="14"/>
  <c r="L253" i="14"/>
  <c r="K253" i="14"/>
  <c r="J253" i="14"/>
  <c r="I253" i="14"/>
  <c r="H253" i="14"/>
  <c r="G253" i="14"/>
  <c r="F253" i="14"/>
  <c r="E253" i="14"/>
  <c r="D253" i="14"/>
  <c r="C253" i="14"/>
  <c r="B253" i="14"/>
  <c r="A253" i="14"/>
  <c r="V252" i="14"/>
  <c r="U252" i="14"/>
  <c r="T252" i="14"/>
  <c r="S252" i="14"/>
  <c r="R252" i="14"/>
  <c r="Q252" i="14"/>
  <c r="P252" i="14"/>
  <c r="O252" i="14"/>
  <c r="N252" i="14"/>
  <c r="M252" i="14"/>
  <c r="L252" i="14"/>
  <c r="K252" i="14"/>
  <c r="J252" i="14"/>
  <c r="I252" i="14"/>
  <c r="H252" i="14"/>
  <c r="G252" i="14"/>
  <c r="F252" i="14"/>
  <c r="E252" i="14"/>
  <c r="D252" i="14"/>
  <c r="C252" i="14"/>
  <c r="B252" i="14"/>
  <c r="A252" i="14"/>
  <c r="V251" i="14"/>
  <c r="U251" i="14"/>
  <c r="T251" i="14"/>
  <c r="S251" i="14"/>
  <c r="R251" i="14"/>
  <c r="Q251" i="14"/>
  <c r="P251" i="14"/>
  <c r="O251" i="14"/>
  <c r="N251" i="14"/>
  <c r="M251" i="14"/>
  <c r="L251" i="14"/>
  <c r="K251" i="14"/>
  <c r="J251" i="14"/>
  <c r="I251" i="14"/>
  <c r="H251" i="14"/>
  <c r="G251" i="14"/>
  <c r="F251" i="14"/>
  <c r="E251" i="14"/>
  <c r="D251" i="14"/>
  <c r="C251" i="14"/>
  <c r="B251" i="14"/>
  <c r="A251" i="14"/>
  <c r="V250" i="14"/>
  <c r="U250" i="14"/>
  <c r="T250" i="14"/>
  <c r="S250" i="14"/>
  <c r="R250" i="14"/>
  <c r="Q250" i="14"/>
  <c r="P250" i="14"/>
  <c r="O250" i="14"/>
  <c r="N250" i="14"/>
  <c r="M250" i="14"/>
  <c r="L250" i="14"/>
  <c r="K250" i="14"/>
  <c r="J250" i="14"/>
  <c r="I250" i="14"/>
  <c r="H250" i="14"/>
  <c r="G250" i="14"/>
  <c r="F250" i="14"/>
  <c r="E250" i="14"/>
  <c r="D250" i="14"/>
  <c r="C250" i="14"/>
  <c r="B250" i="14"/>
  <c r="A250" i="14"/>
  <c r="V249" i="14"/>
  <c r="U249" i="14"/>
  <c r="T249" i="14"/>
  <c r="S249" i="14"/>
  <c r="R249" i="14"/>
  <c r="Q249" i="14"/>
  <c r="P249" i="14"/>
  <c r="O249" i="14"/>
  <c r="N249" i="14"/>
  <c r="M249" i="14"/>
  <c r="L249" i="14"/>
  <c r="K249" i="14"/>
  <c r="J249" i="14"/>
  <c r="I249" i="14"/>
  <c r="H249" i="14"/>
  <c r="G249" i="14"/>
  <c r="F249" i="14"/>
  <c r="E249" i="14"/>
  <c r="D249" i="14"/>
  <c r="C249" i="14"/>
  <c r="B249" i="14"/>
  <c r="A249" i="14"/>
  <c r="V248" i="14"/>
  <c r="U248" i="14"/>
  <c r="T248" i="14"/>
  <c r="S248" i="14"/>
  <c r="R248" i="14"/>
  <c r="Q248" i="14"/>
  <c r="P248" i="14"/>
  <c r="O248" i="14"/>
  <c r="N248" i="14"/>
  <c r="M248" i="14"/>
  <c r="L248" i="14"/>
  <c r="K248" i="14"/>
  <c r="J248" i="14"/>
  <c r="I248" i="14"/>
  <c r="H248" i="14"/>
  <c r="G248" i="14"/>
  <c r="F248" i="14"/>
  <c r="E248" i="14"/>
  <c r="D248" i="14"/>
  <c r="C248" i="14"/>
  <c r="B248" i="14"/>
  <c r="A248" i="14"/>
  <c r="V247" i="14"/>
  <c r="U247" i="14"/>
  <c r="T247" i="14"/>
  <c r="S247" i="14"/>
  <c r="R247" i="14"/>
  <c r="Q247" i="14"/>
  <c r="P247" i="14"/>
  <c r="O247" i="14"/>
  <c r="N247" i="14"/>
  <c r="M247" i="14"/>
  <c r="L247" i="14"/>
  <c r="K247" i="14"/>
  <c r="J247" i="14"/>
  <c r="I247" i="14"/>
  <c r="H247" i="14"/>
  <c r="G247" i="14"/>
  <c r="F247" i="14"/>
  <c r="E247" i="14"/>
  <c r="D247" i="14"/>
  <c r="C247" i="14"/>
  <c r="B247" i="14"/>
  <c r="A247" i="14"/>
  <c r="V246" i="14"/>
  <c r="U246" i="14"/>
  <c r="T246" i="14"/>
  <c r="S246" i="14"/>
  <c r="R246" i="14"/>
  <c r="Q246" i="14"/>
  <c r="P246" i="14"/>
  <c r="O246" i="14"/>
  <c r="N246" i="14"/>
  <c r="M246" i="14"/>
  <c r="L246" i="14"/>
  <c r="K246" i="14"/>
  <c r="J246" i="14"/>
  <c r="I246" i="14"/>
  <c r="H246" i="14"/>
  <c r="G246" i="14"/>
  <c r="F246" i="14"/>
  <c r="E246" i="14"/>
  <c r="D246" i="14"/>
  <c r="C246" i="14"/>
  <c r="B246" i="14"/>
  <c r="A246" i="14"/>
  <c r="V245" i="14"/>
  <c r="U245" i="14"/>
  <c r="T245" i="14"/>
  <c r="S245" i="14"/>
  <c r="R245" i="14"/>
  <c r="Q245" i="14"/>
  <c r="P245" i="14"/>
  <c r="O245" i="14"/>
  <c r="N245" i="14"/>
  <c r="M245" i="14"/>
  <c r="L245" i="14"/>
  <c r="K245" i="14"/>
  <c r="J245" i="14"/>
  <c r="I245" i="14"/>
  <c r="H245" i="14"/>
  <c r="G245" i="14"/>
  <c r="F245" i="14"/>
  <c r="E245" i="14"/>
  <c r="D245" i="14"/>
  <c r="C245" i="14"/>
  <c r="B245" i="14"/>
  <c r="A245" i="14"/>
  <c r="V244" i="14"/>
  <c r="U244" i="14"/>
  <c r="T244" i="14"/>
  <c r="S244" i="14"/>
  <c r="R244" i="14"/>
  <c r="Q244" i="14"/>
  <c r="P244" i="14"/>
  <c r="O244" i="14"/>
  <c r="N244" i="14"/>
  <c r="M244" i="14"/>
  <c r="L244" i="14"/>
  <c r="K244" i="14"/>
  <c r="J244" i="14"/>
  <c r="I244" i="14"/>
  <c r="H244" i="14"/>
  <c r="G244" i="14"/>
  <c r="F244" i="14"/>
  <c r="E244" i="14"/>
  <c r="D244" i="14"/>
  <c r="C244" i="14"/>
  <c r="B244" i="14"/>
  <c r="A244" i="14"/>
  <c r="V243" i="14"/>
  <c r="U243" i="14"/>
  <c r="T243" i="14"/>
  <c r="S243" i="14"/>
  <c r="R243" i="14"/>
  <c r="Q243" i="14"/>
  <c r="P243" i="14"/>
  <c r="O243" i="14"/>
  <c r="N243" i="14"/>
  <c r="M243" i="14"/>
  <c r="L243" i="14"/>
  <c r="K243" i="14"/>
  <c r="J243" i="14"/>
  <c r="I243" i="14"/>
  <c r="H243" i="14"/>
  <c r="G243" i="14"/>
  <c r="F243" i="14"/>
  <c r="E243" i="14"/>
  <c r="D243" i="14"/>
  <c r="C243" i="14"/>
  <c r="B243" i="14"/>
  <c r="A243" i="14"/>
  <c r="V242" i="14"/>
  <c r="U242" i="14"/>
  <c r="T242" i="14"/>
  <c r="S242" i="14"/>
  <c r="R242" i="14"/>
  <c r="Q242" i="14"/>
  <c r="P242" i="14"/>
  <c r="O242" i="14"/>
  <c r="N242" i="14"/>
  <c r="M242" i="14"/>
  <c r="L242" i="14"/>
  <c r="K242" i="14"/>
  <c r="J242" i="14"/>
  <c r="I242" i="14"/>
  <c r="H242" i="14"/>
  <c r="G242" i="14"/>
  <c r="F242" i="14"/>
  <c r="E242" i="14"/>
  <c r="D242" i="14"/>
  <c r="C242" i="14"/>
  <c r="B242" i="14"/>
  <c r="A242" i="14"/>
  <c r="V241" i="14"/>
  <c r="U241" i="14"/>
  <c r="T241" i="14"/>
  <c r="S241" i="14"/>
  <c r="R241" i="14"/>
  <c r="Q241" i="14"/>
  <c r="P241" i="14"/>
  <c r="O241" i="14"/>
  <c r="N241" i="14"/>
  <c r="M241" i="14"/>
  <c r="L241" i="14"/>
  <c r="K241" i="14"/>
  <c r="J241" i="14"/>
  <c r="I241" i="14"/>
  <c r="H241" i="14"/>
  <c r="G241" i="14"/>
  <c r="F241" i="14"/>
  <c r="E241" i="14"/>
  <c r="D241" i="14"/>
  <c r="C241" i="14"/>
  <c r="B241" i="14"/>
  <c r="A241" i="14"/>
  <c r="V240" i="14"/>
  <c r="U240" i="14"/>
  <c r="T240" i="14"/>
  <c r="S240" i="14"/>
  <c r="R240" i="14"/>
  <c r="Q240" i="14"/>
  <c r="P240" i="14"/>
  <c r="O240" i="14"/>
  <c r="N240" i="14"/>
  <c r="M240" i="14"/>
  <c r="L240" i="14"/>
  <c r="K240" i="14"/>
  <c r="J240" i="14"/>
  <c r="I240" i="14"/>
  <c r="H240" i="14"/>
  <c r="G240" i="14"/>
  <c r="F240" i="14"/>
  <c r="E240" i="14"/>
  <c r="D240" i="14"/>
  <c r="C240" i="14"/>
  <c r="B240" i="14"/>
  <c r="A240" i="14"/>
  <c r="V239" i="14"/>
  <c r="U239" i="14"/>
  <c r="T239" i="14"/>
  <c r="S239" i="14"/>
  <c r="R239" i="14"/>
  <c r="Q239" i="14"/>
  <c r="P239" i="14"/>
  <c r="O239" i="14"/>
  <c r="N239" i="14"/>
  <c r="M239" i="14"/>
  <c r="L239" i="14"/>
  <c r="K239" i="14"/>
  <c r="J239" i="14"/>
  <c r="I239" i="14"/>
  <c r="H239" i="14"/>
  <c r="G239" i="14"/>
  <c r="F239" i="14"/>
  <c r="E239" i="14"/>
  <c r="D239" i="14"/>
  <c r="C239" i="14"/>
  <c r="B239" i="14"/>
  <c r="A239" i="14"/>
  <c r="V238" i="14"/>
  <c r="U238" i="14"/>
  <c r="T238" i="14"/>
  <c r="S238" i="14"/>
  <c r="R238" i="14"/>
  <c r="Q238" i="14"/>
  <c r="P238" i="14"/>
  <c r="O238" i="14"/>
  <c r="N238" i="14"/>
  <c r="M238" i="14"/>
  <c r="L238" i="14"/>
  <c r="K238" i="14"/>
  <c r="J238" i="14"/>
  <c r="I238" i="14"/>
  <c r="H238" i="14"/>
  <c r="G238" i="14"/>
  <c r="F238" i="14"/>
  <c r="E238" i="14"/>
  <c r="D238" i="14"/>
  <c r="C238" i="14"/>
  <c r="B238" i="14"/>
  <c r="A238" i="14"/>
  <c r="V237" i="14"/>
  <c r="U237" i="14"/>
  <c r="T237" i="14"/>
  <c r="S237" i="14"/>
  <c r="R237" i="14"/>
  <c r="Q237" i="14"/>
  <c r="P237" i="14"/>
  <c r="O237" i="14"/>
  <c r="N237" i="14"/>
  <c r="M237" i="14"/>
  <c r="L237" i="14"/>
  <c r="K237" i="14"/>
  <c r="J237" i="14"/>
  <c r="I237" i="14"/>
  <c r="H237" i="14"/>
  <c r="G237" i="14"/>
  <c r="F237" i="14"/>
  <c r="E237" i="14"/>
  <c r="D237" i="14"/>
  <c r="C237" i="14"/>
  <c r="B237" i="14"/>
  <c r="A237" i="14"/>
  <c r="V236" i="14"/>
  <c r="U236" i="14"/>
  <c r="T236" i="14"/>
  <c r="S236" i="14"/>
  <c r="R236" i="14"/>
  <c r="Q236" i="14"/>
  <c r="P236" i="14"/>
  <c r="O236" i="14"/>
  <c r="N236" i="14"/>
  <c r="M236" i="14"/>
  <c r="L236" i="14"/>
  <c r="K236" i="14"/>
  <c r="J236" i="14"/>
  <c r="I236" i="14"/>
  <c r="H236" i="14"/>
  <c r="G236" i="14"/>
  <c r="F236" i="14"/>
  <c r="E236" i="14"/>
  <c r="D236" i="14"/>
  <c r="C236" i="14"/>
  <c r="B236" i="14"/>
  <c r="A236" i="14"/>
  <c r="V235" i="14"/>
  <c r="U235" i="14"/>
  <c r="T235" i="14"/>
  <c r="S235" i="14"/>
  <c r="R235" i="14"/>
  <c r="Q235" i="14"/>
  <c r="P235" i="14"/>
  <c r="O235" i="14"/>
  <c r="N235" i="14"/>
  <c r="M235" i="14"/>
  <c r="L235" i="14"/>
  <c r="K235" i="14"/>
  <c r="J235" i="14"/>
  <c r="I235" i="14"/>
  <c r="H235" i="14"/>
  <c r="G235" i="14"/>
  <c r="F235" i="14"/>
  <c r="E235" i="14"/>
  <c r="D235" i="14"/>
  <c r="C235" i="14"/>
  <c r="B235" i="14"/>
  <c r="A235" i="14"/>
  <c r="V234" i="14"/>
  <c r="U234" i="14"/>
  <c r="T234" i="14"/>
  <c r="S234" i="14"/>
  <c r="R234" i="14"/>
  <c r="Q234" i="14"/>
  <c r="P234" i="14"/>
  <c r="O234" i="14"/>
  <c r="N234" i="14"/>
  <c r="M234" i="14"/>
  <c r="L234" i="14"/>
  <c r="K234" i="14"/>
  <c r="J234" i="14"/>
  <c r="I234" i="14"/>
  <c r="H234" i="14"/>
  <c r="G234" i="14"/>
  <c r="F234" i="14"/>
  <c r="E234" i="14"/>
  <c r="D234" i="14"/>
  <c r="C234" i="14"/>
  <c r="B234" i="14"/>
  <c r="A234" i="14"/>
  <c r="V233" i="14"/>
  <c r="U233" i="14"/>
  <c r="T233" i="14"/>
  <c r="S233" i="14"/>
  <c r="R233" i="14"/>
  <c r="Q233" i="14"/>
  <c r="P233" i="14"/>
  <c r="O233" i="14"/>
  <c r="N233" i="14"/>
  <c r="M233" i="14"/>
  <c r="L233" i="14"/>
  <c r="K233" i="14"/>
  <c r="J233" i="14"/>
  <c r="I233" i="14"/>
  <c r="H233" i="14"/>
  <c r="G233" i="14"/>
  <c r="F233" i="14"/>
  <c r="E233" i="14"/>
  <c r="D233" i="14"/>
  <c r="C233" i="14"/>
  <c r="B233" i="14"/>
  <c r="A233" i="14"/>
  <c r="V232" i="14"/>
  <c r="U232" i="14"/>
  <c r="T232" i="14"/>
  <c r="S232" i="14"/>
  <c r="R232" i="14"/>
  <c r="Q232" i="14"/>
  <c r="P232" i="14"/>
  <c r="O232" i="14"/>
  <c r="N232" i="14"/>
  <c r="M232" i="14"/>
  <c r="L232" i="14"/>
  <c r="K232" i="14"/>
  <c r="J232" i="14"/>
  <c r="I232" i="14"/>
  <c r="H232" i="14"/>
  <c r="G232" i="14"/>
  <c r="F232" i="14"/>
  <c r="E232" i="14"/>
  <c r="D232" i="14"/>
  <c r="C232" i="14"/>
  <c r="B232" i="14"/>
  <c r="A232" i="14"/>
  <c r="V231" i="14"/>
  <c r="U231" i="14"/>
  <c r="T231" i="14"/>
  <c r="S231" i="14"/>
  <c r="R231" i="14"/>
  <c r="Q231" i="14"/>
  <c r="P231" i="14"/>
  <c r="O231" i="14"/>
  <c r="N231" i="14"/>
  <c r="M231" i="14"/>
  <c r="L231" i="14"/>
  <c r="K231" i="14"/>
  <c r="J231" i="14"/>
  <c r="I231" i="14"/>
  <c r="H231" i="14"/>
  <c r="G231" i="14"/>
  <c r="F231" i="14"/>
  <c r="E231" i="14"/>
  <c r="D231" i="14"/>
  <c r="C231" i="14"/>
  <c r="B231" i="14"/>
  <c r="A231" i="14"/>
  <c r="V230" i="14"/>
  <c r="U230" i="14"/>
  <c r="T230" i="14"/>
  <c r="S230" i="14"/>
  <c r="R230" i="14"/>
  <c r="Q230" i="14"/>
  <c r="P230" i="14"/>
  <c r="O230" i="14"/>
  <c r="N230" i="14"/>
  <c r="M230" i="14"/>
  <c r="L230" i="14"/>
  <c r="K230" i="14"/>
  <c r="J230" i="14"/>
  <c r="I230" i="14"/>
  <c r="H230" i="14"/>
  <c r="G230" i="14"/>
  <c r="F230" i="14"/>
  <c r="E230" i="14"/>
  <c r="D230" i="14"/>
  <c r="C230" i="14"/>
  <c r="B230" i="14"/>
  <c r="A230" i="14"/>
  <c r="V229" i="14"/>
  <c r="U229" i="14"/>
  <c r="T229" i="14"/>
  <c r="S229" i="14"/>
  <c r="R229" i="14"/>
  <c r="Q229" i="14"/>
  <c r="P229" i="14"/>
  <c r="O229" i="14"/>
  <c r="N229" i="14"/>
  <c r="M229" i="14"/>
  <c r="L229" i="14"/>
  <c r="K229" i="14"/>
  <c r="J229" i="14"/>
  <c r="I229" i="14"/>
  <c r="H229" i="14"/>
  <c r="G229" i="14"/>
  <c r="F229" i="14"/>
  <c r="E229" i="14"/>
  <c r="D229" i="14"/>
  <c r="C229" i="14"/>
  <c r="B229" i="14"/>
  <c r="A229" i="14"/>
  <c r="V228" i="14"/>
  <c r="U228" i="14"/>
  <c r="T228" i="14"/>
  <c r="S228" i="14"/>
  <c r="R228" i="14"/>
  <c r="Q228" i="14"/>
  <c r="P228" i="14"/>
  <c r="O228" i="14"/>
  <c r="N228" i="14"/>
  <c r="M228" i="14"/>
  <c r="L228" i="14"/>
  <c r="K228" i="14"/>
  <c r="J228" i="14"/>
  <c r="I228" i="14"/>
  <c r="H228" i="14"/>
  <c r="G228" i="14"/>
  <c r="F228" i="14"/>
  <c r="E228" i="14"/>
  <c r="D228" i="14"/>
  <c r="C228" i="14"/>
  <c r="B228" i="14"/>
  <c r="A228" i="14"/>
  <c r="V227" i="14"/>
  <c r="U227" i="14"/>
  <c r="T227" i="14"/>
  <c r="S227" i="14"/>
  <c r="R227" i="14"/>
  <c r="Q227" i="14"/>
  <c r="P227" i="14"/>
  <c r="O227" i="14"/>
  <c r="N227" i="14"/>
  <c r="M227" i="14"/>
  <c r="L227" i="14"/>
  <c r="K227" i="14"/>
  <c r="J227" i="14"/>
  <c r="I227" i="14"/>
  <c r="H227" i="14"/>
  <c r="G227" i="14"/>
  <c r="F227" i="14"/>
  <c r="E227" i="14"/>
  <c r="D227" i="14"/>
  <c r="C227" i="14"/>
  <c r="B227" i="14"/>
  <c r="A227" i="14"/>
  <c r="V226" i="14"/>
  <c r="U226" i="14"/>
  <c r="T226" i="14"/>
  <c r="S226" i="14"/>
  <c r="R226" i="14"/>
  <c r="Q226" i="14"/>
  <c r="P226" i="14"/>
  <c r="O226" i="14"/>
  <c r="N226" i="14"/>
  <c r="M226" i="14"/>
  <c r="L226" i="14"/>
  <c r="K226" i="14"/>
  <c r="J226" i="14"/>
  <c r="I226" i="14"/>
  <c r="H226" i="14"/>
  <c r="G226" i="14"/>
  <c r="F226" i="14"/>
  <c r="E226" i="14"/>
  <c r="D226" i="14"/>
  <c r="C226" i="14"/>
  <c r="B226" i="14"/>
  <c r="A226" i="14"/>
  <c r="V225" i="14"/>
  <c r="U225" i="14"/>
  <c r="T225" i="14"/>
  <c r="S225" i="14"/>
  <c r="R225" i="14"/>
  <c r="Q225" i="14"/>
  <c r="P225" i="14"/>
  <c r="O225" i="14"/>
  <c r="N225" i="14"/>
  <c r="M225" i="14"/>
  <c r="L225" i="14"/>
  <c r="K225" i="14"/>
  <c r="J225" i="14"/>
  <c r="I225" i="14"/>
  <c r="H225" i="14"/>
  <c r="G225" i="14"/>
  <c r="F225" i="14"/>
  <c r="E225" i="14"/>
  <c r="D225" i="14"/>
  <c r="C225" i="14"/>
  <c r="B225" i="14"/>
  <c r="A225" i="14"/>
  <c r="V224" i="14"/>
  <c r="U224" i="14"/>
  <c r="T224" i="14"/>
  <c r="S224" i="14"/>
  <c r="R224" i="14"/>
  <c r="Q224" i="14"/>
  <c r="P224" i="14"/>
  <c r="O224" i="14"/>
  <c r="N224" i="14"/>
  <c r="M224" i="14"/>
  <c r="L224" i="14"/>
  <c r="K224" i="14"/>
  <c r="J224" i="14"/>
  <c r="I224" i="14"/>
  <c r="H224" i="14"/>
  <c r="G224" i="14"/>
  <c r="F224" i="14"/>
  <c r="E224" i="14"/>
  <c r="D224" i="14"/>
  <c r="C224" i="14"/>
  <c r="B224" i="14"/>
  <c r="A224" i="14"/>
  <c r="V223" i="14"/>
  <c r="U223" i="14"/>
  <c r="T223" i="14"/>
  <c r="S223" i="14"/>
  <c r="R223" i="14"/>
  <c r="Q223" i="14"/>
  <c r="P223" i="14"/>
  <c r="O223" i="14"/>
  <c r="N223" i="14"/>
  <c r="M223" i="14"/>
  <c r="L223" i="14"/>
  <c r="K223" i="14"/>
  <c r="J223" i="14"/>
  <c r="I223" i="14"/>
  <c r="H223" i="14"/>
  <c r="G223" i="14"/>
  <c r="F223" i="14"/>
  <c r="E223" i="14"/>
  <c r="D223" i="14"/>
  <c r="C223" i="14"/>
  <c r="B223" i="14"/>
  <c r="A223" i="14"/>
  <c r="V222" i="14"/>
  <c r="U222" i="14"/>
  <c r="T222" i="14"/>
  <c r="S222" i="14"/>
  <c r="R222" i="14"/>
  <c r="Q222" i="14"/>
  <c r="P222" i="14"/>
  <c r="O222" i="14"/>
  <c r="N222" i="14"/>
  <c r="M222" i="14"/>
  <c r="L222" i="14"/>
  <c r="K222" i="14"/>
  <c r="J222" i="14"/>
  <c r="I222" i="14"/>
  <c r="H222" i="14"/>
  <c r="G222" i="14"/>
  <c r="F222" i="14"/>
  <c r="E222" i="14"/>
  <c r="D222" i="14"/>
  <c r="C222" i="14"/>
  <c r="B222" i="14"/>
  <c r="A222" i="14"/>
  <c r="V221" i="14"/>
  <c r="U221" i="14"/>
  <c r="T221" i="14"/>
  <c r="S221" i="14"/>
  <c r="R221" i="14"/>
  <c r="Q221" i="14"/>
  <c r="P221" i="14"/>
  <c r="O221" i="14"/>
  <c r="N221" i="14"/>
  <c r="M221" i="14"/>
  <c r="L221" i="14"/>
  <c r="K221" i="14"/>
  <c r="J221" i="14"/>
  <c r="I221" i="14"/>
  <c r="H221" i="14"/>
  <c r="G221" i="14"/>
  <c r="F221" i="14"/>
  <c r="E221" i="14"/>
  <c r="D221" i="14"/>
  <c r="C221" i="14"/>
  <c r="B221" i="14"/>
  <c r="A221" i="14"/>
  <c r="V220" i="14"/>
  <c r="U220" i="14"/>
  <c r="T220" i="14"/>
  <c r="S220" i="14"/>
  <c r="R220" i="14"/>
  <c r="Q220" i="14"/>
  <c r="P220" i="14"/>
  <c r="O220" i="14"/>
  <c r="N220" i="14"/>
  <c r="M220" i="14"/>
  <c r="L220" i="14"/>
  <c r="K220" i="14"/>
  <c r="J220" i="14"/>
  <c r="I220" i="14"/>
  <c r="H220" i="14"/>
  <c r="G220" i="14"/>
  <c r="F220" i="14"/>
  <c r="E220" i="14"/>
  <c r="D220" i="14"/>
  <c r="C220" i="14"/>
  <c r="B220" i="14"/>
  <c r="A220" i="14"/>
  <c r="V219" i="14"/>
  <c r="U219" i="14"/>
  <c r="T219" i="14"/>
  <c r="S219" i="14"/>
  <c r="R219" i="14"/>
  <c r="Q219" i="14"/>
  <c r="P219" i="14"/>
  <c r="O219" i="14"/>
  <c r="N219" i="14"/>
  <c r="M219" i="14"/>
  <c r="L219" i="14"/>
  <c r="K219" i="14"/>
  <c r="J219" i="14"/>
  <c r="I219" i="14"/>
  <c r="H219" i="14"/>
  <c r="G219" i="14"/>
  <c r="F219" i="14"/>
  <c r="E219" i="14"/>
  <c r="D219" i="14"/>
  <c r="C219" i="14"/>
  <c r="B219" i="14"/>
  <c r="A219" i="14"/>
  <c r="V218" i="14"/>
  <c r="U218" i="14"/>
  <c r="T218" i="14"/>
  <c r="S218" i="14"/>
  <c r="R218" i="14"/>
  <c r="Q218" i="14"/>
  <c r="P218" i="14"/>
  <c r="O218" i="14"/>
  <c r="N218" i="14"/>
  <c r="M218" i="14"/>
  <c r="L218" i="14"/>
  <c r="K218" i="14"/>
  <c r="J218" i="14"/>
  <c r="I218" i="14"/>
  <c r="H218" i="14"/>
  <c r="G218" i="14"/>
  <c r="F218" i="14"/>
  <c r="E218" i="14"/>
  <c r="D218" i="14"/>
  <c r="C218" i="14"/>
  <c r="B218" i="14"/>
  <c r="A218" i="14"/>
  <c r="V217" i="14"/>
  <c r="U217" i="14"/>
  <c r="T217" i="14"/>
  <c r="S217" i="14"/>
  <c r="R217" i="14"/>
  <c r="Q217" i="14"/>
  <c r="P217" i="14"/>
  <c r="O217" i="14"/>
  <c r="N217" i="14"/>
  <c r="M217" i="14"/>
  <c r="L217" i="14"/>
  <c r="K217" i="14"/>
  <c r="J217" i="14"/>
  <c r="I217" i="14"/>
  <c r="H217" i="14"/>
  <c r="G217" i="14"/>
  <c r="F217" i="14"/>
  <c r="E217" i="14"/>
  <c r="D217" i="14"/>
  <c r="C217" i="14"/>
  <c r="B217" i="14"/>
  <c r="A217" i="14"/>
  <c r="V216" i="14"/>
  <c r="U216" i="14"/>
  <c r="T216" i="14"/>
  <c r="S216" i="14"/>
  <c r="R216" i="14"/>
  <c r="Q216" i="14"/>
  <c r="P216" i="14"/>
  <c r="O216" i="14"/>
  <c r="N216" i="14"/>
  <c r="M216" i="14"/>
  <c r="L216" i="14"/>
  <c r="K216" i="14"/>
  <c r="J216" i="14"/>
  <c r="I216" i="14"/>
  <c r="H216" i="14"/>
  <c r="G216" i="14"/>
  <c r="F216" i="14"/>
  <c r="E216" i="14"/>
  <c r="D216" i="14"/>
  <c r="C216" i="14"/>
  <c r="B216" i="14"/>
  <c r="A216" i="14"/>
  <c r="V215" i="14"/>
  <c r="U215" i="14"/>
  <c r="T215" i="14"/>
  <c r="S215" i="14"/>
  <c r="R215" i="14"/>
  <c r="Q215" i="14"/>
  <c r="P215" i="14"/>
  <c r="O215" i="14"/>
  <c r="N215" i="14"/>
  <c r="M215" i="14"/>
  <c r="L215" i="14"/>
  <c r="K215" i="14"/>
  <c r="J215" i="14"/>
  <c r="I215" i="14"/>
  <c r="H215" i="14"/>
  <c r="G215" i="14"/>
  <c r="F215" i="14"/>
  <c r="E215" i="14"/>
  <c r="D215" i="14"/>
  <c r="C215" i="14"/>
  <c r="B215" i="14"/>
  <c r="A215" i="14"/>
  <c r="V214" i="14"/>
  <c r="U214" i="14"/>
  <c r="T214" i="14"/>
  <c r="S214" i="14"/>
  <c r="R214" i="14"/>
  <c r="Q214" i="14"/>
  <c r="P214" i="14"/>
  <c r="O214" i="14"/>
  <c r="N214" i="14"/>
  <c r="M214" i="14"/>
  <c r="L214" i="14"/>
  <c r="K214" i="14"/>
  <c r="J214" i="14"/>
  <c r="I214" i="14"/>
  <c r="H214" i="14"/>
  <c r="G214" i="14"/>
  <c r="F214" i="14"/>
  <c r="E214" i="14"/>
  <c r="D214" i="14"/>
  <c r="C214" i="14"/>
  <c r="B214" i="14"/>
  <c r="A214" i="14"/>
  <c r="V213" i="14"/>
  <c r="U213" i="14"/>
  <c r="T213" i="14"/>
  <c r="S213" i="14"/>
  <c r="R213" i="14"/>
  <c r="Q213" i="14"/>
  <c r="P213" i="14"/>
  <c r="O213" i="14"/>
  <c r="N213" i="14"/>
  <c r="M213" i="14"/>
  <c r="L213" i="14"/>
  <c r="K213" i="14"/>
  <c r="J213" i="14"/>
  <c r="I213" i="14"/>
  <c r="H213" i="14"/>
  <c r="G213" i="14"/>
  <c r="F213" i="14"/>
  <c r="E213" i="14"/>
  <c r="D213" i="14"/>
  <c r="C213" i="14"/>
  <c r="B213" i="14"/>
  <c r="A213" i="14"/>
  <c r="V212" i="14"/>
  <c r="U212" i="14"/>
  <c r="T212" i="14"/>
  <c r="S212" i="14"/>
  <c r="R212" i="14"/>
  <c r="Q212" i="14"/>
  <c r="P212" i="14"/>
  <c r="O212" i="14"/>
  <c r="N212" i="14"/>
  <c r="M212" i="14"/>
  <c r="L212" i="14"/>
  <c r="K212" i="14"/>
  <c r="J212" i="14"/>
  <c r="I212" i="14"/>
  <c r="H212" i="14"/>
  <c r="G212" i="14"/>
  <c r="F212" i="14"/>
  <c r="E212" i="14"/>
  <c r="D212" i="14"/>
  <c r="C212" i="14"/>
  <c r="B212" i="14"/>
  <c r="A212" i="14"/>
  <c r="V211" i="14"/>
  <c r="U211" i="14"/>
  <c r="T211" i="14"/>
  <c r="S211" i="14"/>
  <c r="R211" i="14"/>
  <c r="Q211" i="14"/>
  <c r="P211" i="14"/>
  <c r="O211" i="14"/>
  <c r="N211" i="14"/>
  <c r="M211" i="14"/>
  <c r="L211" i="14"/>
  <c r="K211" i="14"/>
  <c r="J211" i="14"/>
  <c r="I211" i="14"/>
  <c r="H211" i="14"/>
  <c r="G211" i="14"/>
  <c r="F211" i="14"/>
  <c r="E211" i="14"/>
  <c r="D211" i="14"/>
  <c r="C211" i="14"/>
  <c r="B211" i="14"/>
  <c r="A211" i="14"/>
  <c r="V210" i="14"/>
  <c r="U210" i="14"/>
  <c r="T210" i="14"/>
  <c r="S210" i="14"/>
  <c r="R210" i="14"/>
  <c r="Q210" i="14"/>
  <c r="P210" i="14"/>
  <c r="O210" i="14"/>
  <c r="N210" i="14"/>
  <c r="M210" i="14"/>
  <c r="L210" i="14"/>
  <c r="K210" i="14"/>
  <c r="J210" i="14"/>
  <c r="I210" i="14"/>
  <c r="H210" i="14"/>
  <c r="G210" i="14"/>
  <c r="F210" i="14"/>
  <c r="E210" i="14"/>
  <c r="D210" i="14"/>
  <c r="C210" i="14"/>
  <c r="B210" i="14"/>
  <c r="A210" i="14"/>
  <c r="V209" i="14"/>
  <c r="U209" i="14"/>
  <c r="T209" i="14"/>
  <c r="S209" i="14"/>
  <c r="R209" i="14"/>
  <c r="Q209" i="14"/>
  <c r="P209" i="14"/>
  <c r="O209" i="14"/>
  <c r="N209" i="14"/>
  <c r="M209" i="14"/>
  <c r="L209" i="14"/>
  <c r="K209" i="14"/>
  <c r="J209" i="14"/>
  <c r="I209" i="14"/>
  <c r="H209" i="14"/>
  <c r="G209" i="14"/>
  <c r="F209" i="14"/>
  <c r="E209" i="14"/>
  <c r="D209" i="14"/>
  <c r="C209" i="14"/>
  <c r="B209" i="14"/>
  <c r="A209" i="14"/>
  <c r="V208" i="14"/>
  <c r="U208" i="14"/>
  <c r="T208" i="14"/>
  <c r="S208" i="14"/>
  <c r="R208" i="14"/>
  <c r="Q208" i="14"/>
  <c r="P208" i="14"/>
  <c r="O208" i="14"/>
  <c r="N208" i="14"/>
  <c r="M208" i="14"/>
  <c r="L208" i="14"/>
  <c r="K208" i="14"/>
  <c r="J208" i="14"/>
  <c r="I208" i="14"/>
  <c r="H208" i="14"/>
  <c r="G208" i="14"/>
  <c r="F208" i="14"/>
  <c r="E208" i="14"/>
  <c r="D208" i="14"/>
  <c r="C208" i="14"/>
  <c r="B208" i="14"/>
  <c r="A208" i="14"/>
  <c r="V207" i="14"/>
  <c r="U207" i="14"/>
  <c r="T207" i="14"/>
  <c r="S207" i="14"/>
  <c r="R207" i="14"/>
  <c r="Q207" i="14"/>
  <c r="P207" i="14"/>
  <c r="O207" i="14"/>
  <c r="N207" i="14"/>
  <c r="M207" i="14"/>
  <c r="L207" i="14"/>
  <c r="K207" i="14"/>
  <c r="J207" i="14"/>
  <c r="I207" i="14"/>
  <c r="H207" i="14"/>
  <c r="G207" i="14"/>
  <c r="F207" i="14"/>
  <c r="E207" i="14"/>
  <c r="D207" i="14"/>
  <c r="C207" i="14"/>
  <c r="B207" i="14"/>
  <c r="A207" i="14"/>
  <c r="V206" i="14"/>
  <c r="U206" i="14"/>
  <c r="T206" i="14"/>
  <c r="S206" i="14"/>
  <c r="R206" i="14"/>
  <c r="Q206" i="14"/>
  <c r="P206" i="14"/>
  <c r="O206" i="14"/>
  <c r="N206" i="14"/>
  <c r="M206" i="14"/>
  <c r="L206" i="14"/>
  <c r="K206" i="14"/>
  <c r="J206" i="14"/>
  <c r="I206" i="14"/>
  <c r="H206" i="14"/>
  <c r="G206" i="14"/>
  <c r="F206" i="14"/>
  <c r="E206" i="14"/>
  <c r="D206" i="14"/>
  <c r="C206" i="14"/>
  <c r="B206" i="14"/>
  <c r="A206" i="14"/>
  <c r="V205" i="14"/>
  <c r="U205" i="14"/>
  <c r="T205" i="14"/>
  <c r="S205" i="14"/>
  <c r="R205" i="14"/>
  <c r="Q205" i="14"/>
  <c r="P205" i="14"/>
  <c r="O205" i="14"/>
  <c r="N205" i="14"/>
  <c r="M205" i="14"/>
  <c r="L205" i="14"/>
  <c r="K205" i="14"/>
  <c r="J205" i="14"/>
  <c r="I205" i="14"/>
  <c r="H205" i="14"/>
  <c r="G205" i="14"/>
  <c r="F205" i="14"/>
  <c r="E205" i="14"/>
  <c r="D205" i="14"/>
  <c r="C205" i="14"/>
  <c r="B205" i="14"/>
  <c r="A205" i="14"/>
  <c r="V204" i="14"/>
  <c r="U204" i="14"/>
  <c r="T204" i="14"/>
  <c r="S204" i="14"/>
  <c r="R204" i="14"/>
  <c r="Q204" i="14"/>
  <c r="P204" i="14"/>
  <c r="O204" i="14"/>
  <c r="N204" i="14"/>
  <c r="M204" i="14"/>
  <c r="L204" i="14"/>
  <c r="K204" i="14"/>
  <c r="J204" i="14"/>
  <c r="I204" i="14"/>
  <c r="H204" i="14"/>
  <c r="G204" i="14"/>
  <c r="F204" i="14"/>
  <c r="E204" i="14"/>
  <c r="D204" i="14"/>
  <c r="C204" i="14"/>
  <c r="B204" i="14"/>
  <c r="A204" i="14"/>
  <c r="V203" i="14"/>
  <c r="U203" i="14"/>
  <c r="T203" i="14"/>
  <c r="S203" i="14"/>
  <c r="R203" i="14"/>
  <c r="Q203" i="14"/>
  <c r="P203" i="14"/>
  <c r="O203" i="14"/>
  <c r="N203" i="14"/>
  <c r="M203" i="14"/>
  <c r="L203" i="14"/>
  <c r="K203" i="14"/>
  <c r="J203" i="14"/>
  <c r="I203" i="14"/>
  <c r="H203" i="14"/>
  <c r="G203" i="14"/>
  <c r="F203" i="14"/>
  <c r="E203" i="14"/>
  <c r="D203" i="14"/>
  <c r="C203" i="14"/>
  <c r="B203" i="14"/>
  <c r="A203" i="14"/>
  <c r="V202" i="14"/>
  <c r="U202" i="14"/>
  <c r="T202" i="14"/>
  <c r="S202" i="14"/>
  <c r="R202" i="14"/>
  <c r="Q202" i="14"/>
  <c r="P202" i="14"/>
  <c r="O202" i="14"/>
  <c r="N202" i="14"/>
  <c r="M202" i="14"/>
  <c r="L202" i="14"/>
  <c r="K202" i="14"/>
  <c r="J202" i="14"/>
  <c r="I202" i="14"/>
  <c r="H202" i="14"/>
  <c r="G202" i="14"/>
  <c r="F202" i="14"/>
  <c r="E202" i="14"/>
  <c r="D202" i="14"/>
  <c r="C202" i="14"/>
  <c r="B202" i="14"/>
  <c r="A202" i="14"/>
  <c r="V201" i="14"/>
  <c r="U201" i="14"/>
  <c r="T201" i="14"/>
  <c r="S201" i="14"/>
  <c r="R201" i="14"/>
  <c r="Q201" i="14"/>
  <c r="P201" i="14"/>
  <c r="O201" i="14"/>
  <c r="N201" i="14"/>
  <c r="M201" i="14"/>
  <c r="L201" i="14"/>
  <c r="K201" i="14"/>
  <c r="J201" i="14"/>
  <c r="I201" i="14"/>
  <c r="H201" i="14"/>
  <c r="G201" i="14"/>
  <c r="F201" i="14"/>
  <c r="E201" i="14"/>
  <c r="D201" i="14"/>
  <c r="C201" i="14"/>
  <c r="B201" i="14"/>
  <c r="A201" i="14"/>
  <c r="V200" i="14"/>
  <c r="U200" i="14"/>
  <c r="T200" i="14"/>
  <c r="S200" i="14"/>
  <c r="R200" i="14"/>
  <c r="Q200" i="14"/>
  <c r="P200" i="14"/>
  <c r="O200" i="14"/>
  <c r="N200" i="14"/>
  <c r="M200" i="14"/>
  <c r="L200" i="14"/>
  <c r="K200" i="14"/>
  <c r="J200" i="14"/>
  <c r="I200" i="14"/>
  <c r="H200" i="14"/>
  <c r="G200" i="14"/>
  <c r="F200" i="14"/>
  <c r="E200" i="14"/>
  <c r="D200" i="14"/>
  <c r="C200" i="14"/>
  <c r="B200" i="14"/>
  <c r="A200" i="14"/>
  <c r="V199" i="14"/>
  <c r="U199" i="14"/>
  <c r="T199" i="14"/>
  <c r="S199" i="14"/>
  <c r="R199" i="14"/>
  <c r="Q199" i="14"/>
  <c r="P199" i="14"/>
  <c r="O199" i="14"/>
  <c r="N199" i="14"/>
  <c r="M199" i="14"/>
  <c r="L199" i="14"/>
  <c r="K199" i="14"/>
  <c r="J199" i="14"/>
  <c r="I199" i="14"/>
  <c r="H199" i="14"/>
  <c r="G199" i="14"/>
  <c r="F199" i="14"/>
  <c r="E199" i="14"/>
  <c r="D199" i="14"/>
  <c r="C199" i="14"/>
  <c r="B199" i="14"/>
  <c r="A199" i="14"/>
  <c r="V198" i="14"/>
  <c r="U198" i="14"/>
  <c r="T198" i="14"/>
  <c r="S198" i="14"/>
  <c r="R198" i="14"/>
  <c r="Q198" i="14"/>
  <c r="P198" i="14"/>
  <c r="O198" i="14"/>
  <c r="N198" i="14"/>
  <c r="M198" i="14"/>
  <c r="L198" i="14"/>
  <c r="K198" i="14"/>
  <c r="J198" i="14"/>
  <c r="I198" i="14"/>
  <c r="H198" i="14"/>
  <c r="G198" i="14"/>
  <c r="F198" i="14"/>
  <c r="E198" i="14"/>
  <c r="D198" i="14"/>
  <c r="C198" i="14"/>
  <c r="B198" i="14"/>
  <c r="A198" i="14"/>
  <c r="V197" i="14"/>
  <c r="U197" i="14"/>
  <c r="T197" i="14"/>
  <c r="S197" i="14"/>
  <c r="R197" i="14"/>
  <c r="Q197" i="14"/>
  <c r="P197" i="14"/>
  <c r="O197" i="14"/>
  <c r="N197" i="14"/>
  <c r="M197" i="14"/>
  <c r="L197" i="14"/>
  <c r="K197" i="14"/>
  <c r="J197" i="14"/>
  <c r="I197" i="14"/>
  <c r="H197" i="14"/>
  <c r="G197" i="14"/>
  <c r="F197" i="14"/>
  <c r="E197" i="14"/>
  <c r="D197" i="14"/>
  <c r="C197" i="14"/>
  <c r="B197" i="14"/>
  <c r="A197" i="14"/>
  <c r="V196" i="14"/>
  <c r="U196" i="14"/>
  <c r="T196" i="14"/>
  <c r="S196" i="14"/>
  <c r="R196" i="14"/>
  <c r="Q196" i="14"/>
  <c r="P196" i="14"/>
  <c r="O196" i="14"/>
  <c r="N196" i="14"/>
  <c r="M196" i="14"/>
  <c r="L196" i="14"/>
  <c r="K196" i="14"/>
  <c r="J196" i="14"/>
  <c r="I196" i="14"/>
  <c r="H196" i="14"/>
  <c r="G196" i="14"/>
  <c r="F196" i="14"/>
  <c r="E196" i="14"/>
  <c r="D196" i="14"/>
  <c r="C196" i="14"/>
  <c r="B196" i="14"/>
  <c r="A196" i="14"/>
  <c r="V195" i="14"/>
  <c r="U195" i="14"/>
  <c r="T195" i="14"/>
  <c r="S195" i="14"/>
  <c r="R195" i="14"/>
  <c r="Q195" i="14"/>
  <c r="P195" i="14"/>
  <c r="O195" i="14"/>
  <c r="N195" i="14"/>
  <c r="M195" i="14"/>
  <c r="L195" i="14"/>
  <c r="K195" i="14"/>
  <c r="J195" i="14"/>
  <c r="I195" i="14"/>
  <c r="H195" i="14"/>
  <c r="G195" i="14"/>
  <c r="F195" i="14"/>
  <c r="E195" i="14"/>
  <c r="D195" i="14"/>
  <c r="C195" i="14"/>
  <c r="B195" i="14"/>
  <c r="A195" i="14"/>
  <c r="V194" i="14"/>
  <c r="U194" i="14"/>
  <c r="T194" i="14"/>
  <c r="S194" i="14"/>
  <c r="R194" i="14"/>
  <c r="Q194" i="14"/>
  <c r="P194" i="14"/>
  <c r="O194" i="14"/>
  <c r="N194" i="14"/>
  <c r="M194" i="14"/>
  <c r="L194" i="14"/>
  <c r="K194" i="14"/>
  <c r="J194" i="14"/>
  <c r="I194" i="14"/>
  <c r="H194" i="14"/>
  <c r="G194" i="14"/>
  <c r="F194" i="14"/>
  <c r="E194" i="14"/>
  <c r="D194" i="14"/>
  <c r="C194" i="14"/>
  <c r="B194" i="14"/>
  <c r="A194" i="14"/>
  <c r="V193" i="14"/>
  <c r="U193" i="14"/>
  <c r="T193" i="14"/>
  <c r="S193" i="14"/>
  <c r="R193" i="14"/>
  <c r="Q193" i="14"/>
  <c r="P193" i="14"/>
  <c r="O193" i="14"/>
  <c r="N193" i="14"/>
  <c r="M193" i="14"/>
  <c r="L193" i="14"/>
  <c r="K193" i="14"/>
  <c r="J193" i="14"/>
  <c r="I193" i="14"/>
  <c r="H193" i="14"/>
  <c r="G193" i="14"/>
  <c r="F193" i="14"/>
  <c r="E193" i="14"/>
  <c r="D193" i="14"/>
  <c r="C193" i="14"/>
  <c r="B193" i="14"/>
  <c r="A193" i="14"/>
  <c r="V192" i="14"/>
  <c r="U192" i="14"/>
  <c r="T192" i="14"/>
  <c r="S192" i="14"/>
  <c r="R192" i="14"/>
  <c r="Q192" i="14"/>
  <c r="P192" i="14"/>
  <c r="O192" i="14"/>
  <c r="N192" i="14"/>
  <c r="M192" i="14"/>
  <c r="L192" i="14"/>
  <c r="K192" i="14"/>
  <c r="J192" i="14"/>
  <c r="I192" i="14"/>
  <c r="H192" i="14"/>
  <c r="G192" i="14"/>
  <c r="F192" i="14"/>
  <c r="E192" i="14"/>
  <c r="D192" i="14"/>
  <c r="C192" i="14"/>
  <c r="B192" i="14"/>
  <c r="A192" i="14"/>
  <c r="V191" i="14"/>
  <c r="U191" i="14"/>
  <c r="T191" i="14"/>
  <c r="S191" i="14"/>
  <c r="R191" i="14"/>
  <c r="Q191" i="14"/>
  <c r="P191" i="14"/>
  <c r="O191" i="14"/>
  <c r="N191" i="14"/>
  <c r="M191" i="14"/>
  <c r="L191" i="14"/>
  <c r="K191" i="14"/>
  <c r="J191" i="14"/>
  <c r="I191" i="14"/>
  <c r="H191" i="14"/>
  <c r="G191" i="14"/>
  <c r="F191" i="14"/>
  <c r="E191" i="14"/>
  <c r="D191" i="14"/>
  <c r="C191" i="14"/>
  <c r="B191" i="14"/>
  <c r="A191" i="14"/>
  <c r="V190" i="14"/>
  <c r="U190" i="14"/>
  <c r="T190" i="14"/>
  <c r="S190" i="14"/>
  <c r="R190" i="14"/>
  <c r="Q190" i="14"/>
  <c r="P190" i="14"/>
  <c r="O190" i="14"/>
  <c r="N190" i="14"/>
  <c r="M190" i="14"/>
  <c r="L190" i="14"/>
  <c r="K190" i="14"/>
  <c r="J190" i="14"/>
  <c r="I190" i="14"/>
  <c r="H190" i="14"/>
  <c r="G190" i="14"/>
  <c r="F190" i="14"/>
  <c r="E190" i="14"/>
  <c r="D190" i="14"/>
  <c r="C190" i="14"/>
  <c r="B190" i="14"/>
  <c r="A190" i="14"/>
  <c r="V189" i="14"/>
  <c r="U189" i="14"/>
  <c r="T189" i="14"/>
  <c r="S189" i="14"/>
  <c r="R189" i="14"/>
  <c r="Q189" i="14"/>
  <c r="P189" i="14"/>
  <c r="O189" i="14"/>
  <c r="N189" i="14"/>
  <c r="M189" i="14"/>
  <c r="L189" i="14"/>
  <c r="K189" i="14"/>
  <c r="J189" i="14"/>
  <c r="I189" i="14"/>
  <c r="H189" i="14"/>
  <c r="G189" i="14"/>
  <c r="F189" i="14"/>
  <c r="E189" i="14"/>
  <c r="D189" i="14"/>
  <c r="C189" i="14"/>
  <c r="B189" i="14"/>
  <c r="A189" i="14"/>
  <c r="V188" i="14"/>
  <c r="U188" i="14"/>
  <c r="T188" i="14"/>
  <c r="S188" i="14"/>
  <c r="R188" i="14"/>
  <c r="Q188" i="14"/>
  <c r="P188" i="14"/>
  <c r="O188" i="14"/>
  <c r="N188" i="14"/>
  <c r="M188" i="14"/>
  <c r="L188" i="14"/>
  <c r="K188" i="14"/>
  <c r="J188" i="14"/>
  <c r="I188" i="14"/>
  <c r="H188" i="14"/>
  <c r="G188" i="14"/>
  <c r="F188" i="14"/>
  <c r="E188" i="14"/>
  <c r="D188" i="14"/>
  <c r="C188" i="14"/>
  <c r="B188" i="14"/>
  <c r="A188" i="14"/>
  <c r="V187" i="14"/>
  <c r="U187" i="14"/>
  <c r="T187" i="14"/>
  <c r="S187" i="14"/>
  <c r="R187" i="14"/>
  <c r="Q187" i="14"/>
  <c r="P187" i="14"/>
  <c r="O187" i="14"/>
  <c r="N187" i="14"/>
  <c r="M187" i="14"/>
  <c r="L187" i="14"/>
  <c r="K187" i="14"/>
  <c r="J187" i="14"/>
  <c r="I187" i="14"/>
  <c r="H187" i="14"/>
  <c r="G187" i="14"/>
  <c r="F187" i="14"/>
  <c r="E187" i="14"/>
  <c r="D187" i="14"/>
  <c r="C187" i="14"/>
  <c r="B187" i="14"/>
  <c r="A187" i="14"/>
  <c r="V186" i="14"/>
  <c r="U186" i="14"/>
  <c r="T186" i="14"/>
  <c r="S186" i="14"/>
  <c r="R186" i="14"/>
  <c r="Q186" i="14"/>
  <c r="P186" i="14"/>
  <c r="O186" i="14"/>
  <c r="N186" i="14"/>
  <c r="M186" i="14"/>
  <c r="L186" i="14"/>
  <c r="K186" i="14"/>
  <c r="J186" i="14"/>
  <c r="I186" i="14"/>
  <c r="H186" i="14"/>
  <c r="G186" i="14"/>
  <c r="F186" i="14"/>
  <c r="E186" i="14"/>
  <c r="D186" i="14"/>
  <c r="C186" i="14"/>
  <c r="B186" i="14"/>
  <c r="A186" i="14"/>
  <c r="V185" i="14"/>
  <c r="U185" i="14"/>
  <c r="T185" i="14"/>
  <c r="S185" i="14"/>
  <c r="R185" i="14"/>
  <c r="Q185" i="14"/>
  <c r="P185" i="14"/>
  <c r="O185" i="14"/>
  <c r="N185" i="14"/>
  <c r="M185" i="14"/>
  <c r="L185" i="14"/>
  <c r="K185" i="14"/>
  <c r="J185" i="14"/>
  <c r="I185" i="14"/>
  <c r="H185" i="14"/>
  <c r="G185" i="14"/>
  <c r="F185" i="14"/>
  <c r="E185" i="14"/>
  <c r="D185" i="14"/>
  <c r="C185" i="14"/>
  <c r="B185" i="14"/>
  <c r="A185" i="14"/>
  <c r="V184" i="14"/>
  <c r="U184" i="14"/>
  <c r="T184" i="14"/>
  <c r="S184" i="14"/>
  <c r="R184" i="14"/>
  <c r="Q184" i="14"/>
  <c r="P184" i="14"/>
  <c r="O184" i="14"/>
  <c r="N184" i="14"/>
  <c r="M184" i="14"/>
  <c r="L184" i="14"/>
  <c r="K184" i="14"/>
  <c r="J184" i="14"/>
  <c r="I184" i="14"/>
  <c r="H184" i="14"/>
  <c r="G184" i="14"/>
  <c r="F184" i="14"/>
  <c r="E184" i="14"/>
  <c r="D184" i="14"/>
  <c r="C184" i="14"/>
  <c r="B184" i="14"/>
  <c r="A184" i="14"/>
  <c r="V183" i="14"/>
  <c r="U183" i="14"/>
  <c r="T183" i="14"/>
  <c r="S183" i="14"/>
  <c r="R183" i="14"/>
  <c r="Q183" i="14"/>
  <c r="P183" i="14"/>
  <c r="O183" i="14"/>
  <c r="N183" i="14"/>
  <c r="M183" i="14"/>
  <c r="L183" i="14"/>
  <c r="K183" i="14"/>
  <c r="J183" i="14"/>
  <c r="I183" i="14"/>
  <c r="H183" i="14"/>
  <c r="G183" i="14"/>
  <c r="F183" i="14"/>
  <c r="E183" i="14"/>
  <c r="D183" i="14"/>
  <c r="C183" i="14"/>
  <c r="B183" i="14"/>
  <c r="A183" i="14"/>
  <c r="V182" i="14"/>
  <c r="U182" i="14"/>
  <c r="T182" i="14"/>
  <c r="S182" i="14"/>
  <c r="R182" i="14"/>
  <c r="Q182" i="14"/>
  <c r="P182" i="14"/>
  <c r="O182" i="14"/>
  <c r="N182" i="14"/>
  <c r="M182" i="14"/>
  <c r="L182" i="14"/>
  <c r="K182" i="14"/>
  <c r="J182" i="14"/>
  <c r="I182" i="14"/>
  <c r="H182" i="14"/>
  <c r="G182" i="14"/>
  <c r="F182" i="14"/>
  <c r="E182" i="14"/>
  <c r="D182" i="14"/>
  <c r="C182" i="14"/>
  <c r="B182" i="14"/>
  <c r="A182" i="14"/>
  <c r="V181" i="14"/>
  <c r="U181" i="14"/>
  <c r="T181" i="14"/>
  <c r="S181" i="14"/>
  <c r="R181" i="14"/>
  <c r="Q181" i="14"/>
  <c r="P181" i="14"/>
  <c r="O181" i="14"/>
  <c r="N181" i="14"/>
  <c r="M181" i="14"/>
  <c r="L181" i="14"/>
  <c r="K181" i="14"/>
  <c r="J181" i="14"/>
  <c r="I181" i="14"/>
  <c r="H181" i="14"/>
  <c r="G181" i="14"/>
  <c r="F181" i="14"/>
  <c r="E181" i="14"/>
  <c r="D181" i="14"/>
  <c r="C181" i="14"/>
  <c r="B181" i="14"/>
  <c r="A181" i="14"/>
  <c r="V180" i="14"/>
  <c r="U180" i="14"/>
  <c r="T180" i="14"/>
  <c r="S180" i="14"/>
  <c r="R180" i="14"/>
  <c r="Q180" i="14"/>
  <c r="P180" i="14"/>
  <c r="O180" i="14"/>
  <c r="N180" i="14"/>
  <c r="M180" i="14"/>
  <c r="L180" i="14"/>
  <c r="K180" i="14"/>
  <c r="J180" i="14"/>
  <c r="I180" i="14"/>
  <c r="H180" i="14"/>
  <c r="G180" i="14"/>
  <c r="F180" i="14"/>
  <c r="E180" i="14"/>
  <c r="D180" i="14"/>
  <c r="C180" i="14"/>
  <c r="B180" i="14"/>
  <c r="A180" i="14"/>
  <c r="V179" i="14"/>
  <c r="U179" i="14"/>
  <c r="T179" i="14"/>
  <c r="S179" i="14"/>
  <c r="R179" i="14"/>
  <c r="Q179" i="14"/>
  <c r="P179" i="14"/>
  <c r="O179" i="14"/>
  <c r="N179" i="14"/>
  <c r="M179" i="14"/>
  <c r="L179" i="14"/>
  <c r="K179" i="14"/>
  <c r="J179" i="14"/>
  <c r="I179" i="14"/>
  <c r="H179" i="14"/>
  <c r="G179" i="14"/>
  <c r="F179" i="14"/>
  <c r="E179" i="14"/>
  <c r="D179" i="14"/>
  <c r="C179" i="14"/>
  <c r="B179" i="14"/>
  <c r="A179" i="14"/>
  <c r="V178" i="14"/>
  <c r="U178" i="14"/>
  <c r="T178" i="14"/>
  <c r="S178" i="14"/>
  <c r="R178" i="14"/>
  <c r="Q178" i="14"/>
  <c r="P178" i="14"/>
  <c r="O178" i="14"/>
  <c r="N178" i="14"/>
  <c r="M178" i="14"/>
  <c r="L178" i="14"/>
  <c r="K178" i="14"/>
  <c r="J178" i="14"/>
  <c r="I178" i="14"/>
  <c r="H178" i="14"/>
  <c r="G178" i="14"/>
  <c r="F178" i="14"/>
  <c r="E178" i="14"/>
  <c r="D178" i="14"/>
  <c r="C178" i="14"/>
  <c r="B178" i="14"/>
  <c r="A178" i="14"/>
  <c r="V177" i="14"/>
  <c r="U177" i="14"/>
  <c r="T177" i="14"/>
  <c r="S177" i="14"/>
  <c r="R177" i="14"/>
  <c r="Q177" i="14"/>
  <c r="P177" i="14"/>
  <c r="O177" i="14"/>
  <c r="N177" i="14"/>
  <c r="M177" i="14"/>
  <c r="L177" i="14"/>
  <c r="K177" i="14"/>
  <c r="J177" i="14"/>
  <c r="I177" i="14"/>
  <c r="H177" i="14"/>
  <c r="G177" i="14"/>
  <c r="F177" i="14"/>
  <c r="E177" i="14"/>
  <c r="D177" i="14"/>
  <c r="C177" i="14"/>
  <c r="B177" i="14"/>
  <c r="A177" i="14"/>
  <c r="V176" i="14"/>
  <c r="U176" i="14"/>
  <c r="T176" i="14"/>
  <c r="S176" i="14"/>
  <c r="R176" i="14"/>
  <c r="Q176" i="14"/>
  <c r="P176" i="14"/>
  <c r="O176" i="14"/>
  <c r="N176" i="14"/>
  <c r="M176" i="14"/>
  <c r="L176" i="14"/>
  <c r="K176" i="14"/>
  <c r="J176" i="14"/>
  <c r="I176" i="14"/>
  <c r="H176" i="14"/>
  <c r="G176" i="14"/>
  <c r="F176" i="14"/>
  <c r="E176" i="14"/>
  <c r="D176" i="14"/>
  <c r="C176" i="14"/>
  <c r="B176" i="14"/>
  <c r="A176" i="14"/>
  <c r="V175" i="14"/>
  <c r="U175" i="14"/>
  <c r="T175" i="14"/>
  <c r="S175" i="14"/>
  <c r="R175" i="14"/>
  <c r="Q175" i="14"/>
  <c r="P175" i="14"/>
  <c r="O175" i="14"/>
  <c r="N175" i="14"/>
  <c r="M175" i="14"/>
  <c r="L175" i="14"/>
  <c r="K175" i="14"/>
  <c r="J175" i="14"/>
  <c r="I175" i="14"/>
  <c r="H175" i="14"/>
  <c r="G175" i="14"/>
  <c r="F175" i="14"/>
  <c r="E175" i="14"/>
  <c r="D175" i="14"/>
  <c r="C175" i="14"/>
  <c r="B175" i="14"/>
  <c r="A175" i="14"/>
  <c r="V174" i="14"/>
  <c r="U174" i="14"/>
  <c r="T174" i="14"/>
  <c r="S174" i="14"/>
  <c r="R174" i="14"/>
  <c r="Q174" i="14"/>
  <c r="P174" i="14"/>
  <c r="O174" i="14"/>
  <c r="N174" i="14"/>
  <c r="M174" i="14"/>
  <c r="L174" i="14"/>
  <c r="K174" i="14"/>
  <c r="J174" i="14"/>
  <c r="I174" i="14"/>
  <c r="H174" i="14"/>
  <c r="G174" i="14"/>
  <c r="F174" i="14"/>
  <c r="E174" i="14"/>
  <c r="D174" i="14"/>
  <c r="C174" i="14"/>
  <c r="B174" i="14"/>
  <c r="A174" i="14"/>
  <c r="V173" i="14"/>
  <c r="U173" i="14"/>
  <c r="T173" i="14"/>
  <c r="S173" i="14"/>
  <c r="R173" i="14"/>
  <c r="Q173" i="14"/>
  <c r="P173" i="14"/>
  <c r="O173" i="14"/>
  <c r="N173" i="14"/>
  <c r="M173" i="14"/>
  <c r="L173" i="14"/>
  <c r="K173" i="14"/>
  <c r="J173" i="14"/>
  <c r="I173" i="14"/>
  <c r="H173" i="14"/>
  <c r="G173" i="14"/>
  <c r="F173" i="14"/>
  <c r="E173" i="14"/>
  <c r="D173" i="14"/>
  <c r="C173" i="14"/>
  <c r="B173" i="14"/>
  <c r="A173" i="14"/>
  <c r="V172" i="14"/>
  <c r="U172" i="14"/>
  <c r="T172" i="14"/>
  <c r="S172" i="14"/>
  <c r="R172" i="14"/>
  <c r="Q172" i="14"/>
  <c r="P172" i="14"/>
  <c r="O172" i="14"/>
  <c r="N172" i="14"/>
  <c r="M172" i="14"/>
  <c r="L172" i="14"/>
  <c r="K172" i="14"/>
  <c r="J172" i="14"/>
  <c r="I172" i="14"/>
  <c r="H172" i="14"/>
  <c r="G172" i="14"/>
  <c r="F172" i="14"/>
  <c r="E172" i="14"/>
  <c r="D172" i="14"/>
  <c r="C172" i="14"/>
  <c r="B172" i="14"/>
  <c r="A172" i="14"/>
  <c r="V171" i="14"/>
  <c r="U171" i="14"/>
  <c r="T171" i="14"/>
  <c r="S171" i="14"/>
  <c r="R171" i="14"/>
  <c r="Q171" i="14"/>
  <c r="P171" i="14"/>
  <c r="O171" i="14"/>
  <c r="N171" i="14"/>
  <c r="M171" i="14"/>
  <c r="L171" i="14"/>
  <c r="K171" i="14"/>
  <c r="J171" i="14"/>
  <c r="I171" i="14"/>
  <c r="H171" i="14"/>
  <c r="G171" i="14"/>
  <c r="F171" i="14"/>
  <c r="E171" i="14"/>
  <c r="D171" i="14"/>
  <c r="C171" i="14"/>
  <c r="B171" i="14"/>
  <c r="A171" i="14"/>
  <c r="V170" i="14"/>
  <c r="U170" i="14"/>
  <c r="T170" i="14"/>
  <c r="S170" i="14"/>
  <c r="R170" i="14"/>
  <c r="Q170" i="14"/>
  <c r="P170" i="14"/>
  <c r="O170" i="14"/>
  <c r="N170" i="14"/>
  <c r="M170" i="14"/>
  <c r="L170" i="14"/>
  <c r="K170" i="14"/>
  <c r="J170" i="14"/>
  <c r="I170" i="14"/>
  <c r="H170" i="14"/>
  <c r="G170" i="14"/>
  <c r="F170" i="14"/>
  <c r="E170" i="14"/>
  <c r="D170" i="14"/>
  <c r="C170" i="14"/>
  <c r="B170" i="14"/>
  <c r="A170" i="14"/>
  <c r="V169" i="14"/>
  <c r="U169" i="14"/>
  <c r="T169" i="14"/>
  <c r="S169" i="14"/>
  <c r="R169" i="14"/>
  <c r="Q169" i="14"/>
  <c r="P169" i="14"/>
  <c r="O169" i="14"/>
  <c r="N169" i="14"/>
  <c r="M169" i="14"/>
  <c r="L169" i="14"/>
  <c r="K169" i="14"/>
  <c r="J169" i="14"/>
  <c r="I169" i="14"/>
  <c r="H169" i="14"/>
  <c r="G169" i="14"/>
  <c r="F169" i="14"/>
  <c r="E169" i="14"/>
  <c r="D169" i="14"/>
  <c r="C169" i="14"/>
  <c r="B169" i="14"/>
  <c r="A169" i="14"/>
  <c r="V168" i="14"/>
  <c r="U168" i="14"/>
  <c r="T168" i="14"/>
  <c r="S168" i="14"/>
  <c r="R168" i="14"/>
  <c r="Q168" i="14"/>
  <c r="P168" i="14"/>
  <c r="O168" i="14"/>
  <c r="N168" i="14"/>
  <c r="M168" i="14"/>
  <c r="L168" i="14"/>
  <c r="K168" i="14"/>
  <c r="J168" i="14"/>
  <c r="I168" i="14"/>
  <c r="H168" i="14"/>
  <c r="G168" i="14"/>
  <c r="F168" i="14"/>
  <c r="E168" i="14"/>
  <c r="D168" i="14"/>
  <c r="C168" i="14"/>
  <c r="B168" i="14"/>
  <c r="A168" i="14"/>
  <c r="V167" i="14"/>
  <c r="U167" i="14"/>
  <c r="T167" i="14"/>
  <c r="S167" i="14"/>
  <c r="R167" i="14"/>
  <c r="Q167" i="14"/>
  <c r="P167" i="14"/>
  <c r="O167" i="14"/>
  <c r="N167" i="14"/>
  <c r="M167" i="14"/>
  <c r="L167" i="14"/>
  <c r="K167" i="14"/>
  <c r="J167" i="14"/>
  <c r="I167" i="14"/>
  <c r="H167" i="14"/>
  <c r="G167" i="14"/>
  <c r="F167" i="14"/>
  <c r="E167" i="14"/>
  <c r="D167" i="14"/>
  <c r="C167" i="14"/>
  <c r="B167" i="14"/>
  <c r="A167" i="14"/>
  <c r="V166" i="14"/>
  <c r="U166" i="14"/>
  <c r="T166" i="14"/>
  <c r="S166" i="14"/>
  <c r="R166" i="14"/>
  <c r="Q166" i="14"/>
  <c r="P166" i="14"/>
  <c r="O166" i="14"/>
  <c r="N166" i="14"/>
  <c r="M166" i="14"/>
  <c r="L166" i="14"/>
  <c r="K166" i="14"/>
  <c r="J166" i="14"/>
  <c r="I166" i="14"/>
  <c r="H166" i="14"/>
  <c r="G166" i="14"/>
  <c r="F166" i="14"/>
  <c r="E166" i="14"/>
  <c r="D166" i="14"/>
  <c r="C166" i="14"/>
  <c r="B166" i="14"/>
  <c r="A166" i="14"/>
  <c r="V165" i="14"/>
  <c r="U165" i="14"/>
  <c r="T165" i="14"/>
  <c r="S165" i="14"/>
  <c r="R165" i="14"/>
  <c r="Q165" i="14"/>
  <c r="P165" i="14"/>
  <c r="O165" i="14"/>
  <c r="N165" i="14"/>
  <c r="M165" i="14"/>
  <c r="L165" i="14"/>
  <c r="K165" i="14"/>
  <c r="J165" i="14"/>
  <c r="I165" i="14"/>
  <c r="H165" i="14"/>
  <c r="G165" i="14"/>
  <c r="F165" i="14"/>
  <c r="E165" i="14"/>
  <c r="D165" i="14"/>
  <c r="C165" i="14"/>
  <c r="B165" i="14"/>
  <c r="A165" i="14"/>
  <c r="V164" i="14"/>
  <c r="U164" i="14"/>
  <c r="T164" i="14"/>
  <c r="S164" i="14"/>
  <c r="R164" i="14"/>
  <c r="Q164" i="14"/>
  <c r="P164" i="14"/>
  <c r="O164" i="14"/>
  <c r="N164" i="14"/>
  <c r="M164" i="14"/>
  <c r="L164" i="14"/>
  <c r="K164" i="14"/>
  <c r="J164" i="14"/>
  <c r="I164" i="14"/>
  <c r="H164" i="14"/>
  <c r="G164" i="14"/>
  <c r="F164" i="14"/>
  <c r="E164" i="14"/>
  <c r="D164" i="14"/>
  <c r="C164" i="14"/>
  <c r="B164" i="14"/>
  <c r="A164" i="14"/>
  <c r="V163" i="14"/>
  <c r="U163" i="14"/>
  <c r="T163" i="14"/>
  <c r="S163" i="14"/>
  <c r="R163" i="14"/>
  <c r="Q163" i="14"/>
  <c r="P163" i="14"/>
  <c r="O163" i="14"/>
  <c r="N163" i="14"/>
  <c r="M163" i="14"/>
  <c r="L163" i="14"/>
  <c r="K163" i="14"/>
  <c r="J163" i="14"/>
  <c r="I163" i="14"/>
  <c r="H163" i="14"/>
  <c r="G163" i="14"/>
  <c r="F163" i="14"/>
  <c r="E163" i="14"/>
  <c r="D163" i="14"/>
  <c r="C163" i="14"/>
  <c r="B163" i="14"/>
  <c r="A163" i="14"/>
  <c r="V162" i="14"/>
  <c r="U162" i="14"/>
  <c r="T162" i="14"/>
  <c r="S162" i="14"/>
  <c r="R162" i="14"/>
  <c r="Q162" i="14"/>
  <c r="P162" i="14"/>
  <c r="O162" i="14"/>
  <c r="N162" i="14"/>
  <c r="M162" i="14"/>
  <c r="L162" i="14"/>
  <c r="K162" i="14"/>
  <c r="J162" i="14"/>
  <c r="I162" i="14"/>
  <c r="H162" i="14"/>
  <c r="G162" i="14"/>
  <c r="F162" i="14"/>
  <c r="E162" i="14"/>
  <c r="D162" i="14"/>
  <c r="C162" i="14"/>
  <c r="B162" i="14"/>
  <c r="A162" i="14"/>
  <c r="V161" i="14"/>
  <c r="U161" i="14"/>
  <c r="T161" i="14"/>
  <c r="S161" i="14"/>
  <c r="R161" i="14"/>
  <c r="Q161" i="14"/>
  <c r="P161" i="14"/>
  <c r="O161" i="14"/>
  <c r="N161" i="14"/>
  <c r="M161" i="14"/>
  <c r="L161" i="14"/>
  <c r="K161" i="14"/>
  <c r="J161" i="14"/>
  <c r="I161" i="14"/>
  <c r="H161" i="14"/>
  <c r="G161" i="14"/>
  <c r="F161" i="14"/>
  <c r="E161" i="14"/>
  <c r="D161" i="14"/>
  <c r="C161" i="14"/>
  <c r="B161" i="14"/>
  <c r="A161" i="14"/>
  <c r="V160" i="14"/>
  <c r="U160" i="14"/>
  <c r="T160" i="14"/>
  <c r="S160" i="14"/>
  <c r="R160" i="14"/>
  <c r="Q160" i="14"/>
  <c r="P160" i="14"/>
  <c r="O160" i="14"/>
  <c r="N160" i="14"/>
  <c r="M160" i="14"/>
  <c r="L160" i="14"/>
  <c r="K160" i="14"/>
  <c r="J160" i="14"/>
  <c r="I160" i="14"/>
  <c r="H160" i="14"/>
  <c r="G160" i="14"/>
  <c r="F160" i="14"/>
  <c r="E160" i="14"/>
  <c r="D160" i="14"/>
  <c r="C160" i="14"/>
  <c r="B160" i="14"/>
  <c r="A160" i="14"/>
  <c r="V159" i="14"/>
  <c r="U159" i="14"/>
  <c r="T159" i="14"/>
  <c r="S159" i="14"/>
  <c r="R159" i="14"/>
  <c r="Q159" i="14"/>
  <c r="P159" i="14"/>
  <c r="O159" i="14"/>
  <c r="N159" i="14"/>
  <c r="M159" i="14"/>
  <c r="L159" i="14"/>
  <c r="K159" i="14"/>
  <c r="J159" i="14"/>
  <c r="I159" i="14"/>
  <c r="H159" i="14"/>
  <c r="G159" i="14"/>
  <c r="F159" i="14"/>
  <c r="E159" i="14"/>
  <c r="D159" i="14"/>
  <c r="C159" i="14"/>
  <c r="B159" i="14"/>
  <c r="A159" i="14"/>
  <c r="V158" i="14"/>
  <c r="U158" i="14"/>
  <c r="T158" i="14"/>
  <c r="S158" i="14"/>
  <c r="R158" i="14"/>
  <c r="Q158" i="14"/>
  <c r="P158" i="14"/>
  <c r="O158" i="14"/>
  <c r="N158" i="14"/>
  <c r="M158" i="14"/>
  <c r="L158" i="14"/>
  <c r="K158" i="14"/>
  <c r="J158" i="14"/>
  <c r="I158" i="14"/>
  <c r="H158" i="14"/>
  <c r="G158" i="14"/>
  <c r="F158" i="14"/>
  <c r="E158" i="14"/>
  <c r="D158" i="14"/>
  <c r="C158" i="14"/>
  <c r="B158" i="14"/>
  <c r="A158" i="14"/>
  <c r="V157" i="14"/>
  <c r="U157" i="14"/>
  <c r="T157" i="14"/>
  <c r="S157" i="14"/>
  <c r="R157" i="14"/>
  <c r="Q157" i="14"/>
  <c r="P157" i="14"/>
  <c r="O157" i="14"/>
  <c r="N157" i="14"/>
  <c r="M157" i="14"/>
  <c r="L157" i="14"/>
  <c r="K157" i="14"/>
  <c r="J157" i="14"/>
  <c r="I157" i="14"/>
  <c r="H157" i="14"/>
  <c r="G157" i="14"/>
  <c r="F157" i="14"/>
  <c r="E157" i="14"/>
  <c r="D157" i="14"/>
  <c r="C157" i="14"/>
  <c r="B157" i="14"/>
  <c r="A157" i="14"/>
  <c r="V156" i="14"/>
  <c r="U156" i="14"/>
  <c r="T156" i="14"/>
  <c r="S156" i="14"/>
  <c r="R156" i="14"/>
  <c r="Q156" i="14"/>
  <c r="P156" i="14"/>
  <c r="O156" i="14"/>
  <c r="N156" i="14"/>
  <c r="M156" i="14"/>
  <c r="L156" i="14"/>
  <c r="K156" i="14"/>
  <c r="J156" i="14"/>
  <c r="I156" i="14"/>
  <c r="H156" i="14"/>
  <c r="G156" i="14"/>
  <c r="F156" i="14"/>
  <c r="E156" i="14"/>
  <c r="D156" i="14"/>
  <c r="C156" i="14"/>
  <c r="B156" i="14"/>
  <c r="A156" i="14"/>
  <c r="V155" i="14"/>
  <c r="U155" i="14"/>
  <c r="T155" i="14"/>
  <c r="S155" i="14"/>
  <c r="R155" i="14"/>
  <c r="Q155" i="14"/>
  <c r="P155" i="14"/>
  <c r="O155" i="14"/>
  <c r="N155" i="14"/>
  <c r="M155" i="14"/>
  <c r="L155" i="14"/>
  <c r="K155" i="14"/>
  <c r="J155" i="14"/>
  <c r="I155" i="14"/>
  <c r="H155" i="14"/>
  <c r="G155" i="14"/>
  <c r="F155" i="14"/>
  <c r="E155" i="14"/>
  <c r="D155" i="14"/>
  <c r="C155" i="14"/>
  <c r="B155" i="14"/>
  <c r="A155" i="14"/>
  <c r="V154" i="14"/>
  <c r="U154" i="14"/>
  <c r="T154" i="14"/>
  <c r="S154" i="14"/>
  <c r="R154" i="14"/>
  <c r="Q154" i="14"/>
  <c r="P154" i="14"/>
  <c r="O154" i="14"/>
  <c r="N154" i="14"/>
  <c r="M154" i="14"/>
  <c r="L154" i="14"/>
  <c r="K154" i="14"/>
  <c r="J154" i="14"/>
  <c r="I154" i="14"/>
  <c r="H154" i="14"/>
  <c r="G154" i="14"/>
  <c r="F154" i="14"/>
  <c r="E154" i="14"/>
  <c r="D154" i="14"/>
  <c r="C154" i="14"/>
  <c r="B154" i="14"/>
  <c r="A154" i="14"/>
  <c r="V153" i="14"/>
  <c r="U153" i="14"/>
  <c r="T153" i="14"/>
  <c r="S153" i="14"/>
  <c r="R153" i="14"/>
  <c r="Q153" i="14"/>
  <c r="P153" i="14"/>
  <c r="O153" i="14"/>
  <c r="N153" i="14"/>
  <c r="M153" i="14"/>
  <c r="L153" i="14"/>
  <c r="K153" i="14"/>
  <c r="J153" i="14"/>
  <c r="I153" i="14"/>
  <c r="H153" i="14"/>
  <c r="G153" i="14"/>
  <c r="F153" i="14"/>
  <c r="E153" i="14"/>
  <c r="D153" i="14"/>
  <c r="C153" i="14"/>
  <c r="B153" i="14"/>
  <c r="A153" i="14"/>
  <c r="V152" i="14"/>
  <c r="U152" i="14"/>
  <c r="T152" i="14"/>
  <c r="S152" i="14"/>
  <c r="R152" i="14"/>
  <c r="Q152" i="14"/>
  <c r="P152" i="14"/>
  <c r="O152" i="14"/>
  <c r="N152" i="14"/>
  <c r="M152" i="14"/>
  <c r="L152" i="14"/>
  <c r="K152" i="14"/>
  <c r="J152" i="14"/>
  <c r="I152" i="14"/>
  <c r="H152" i="14"/>
  <c r="G152" i="14"/>
  <c r="F152" i="14"/>
  <c r="E152" i="14"/>
  <c r="D152" i="14"/>
  <c r="C152" i="14"/>
  <c r="B152" i="14"/>
  <c r="A152" i="14"/>
  <c r="V151" i="14"/>
  <c r="U151" i="14"/>
  <c r="T151" i="14"/>
  <c r="S151" i="14"/>
  <c r="R151" i="14"/>
  <c r="Q151" i="14"/>
  <c r="P151" i="14"/>
  <c r="O151" i="14"/>
  <c r="N151" i="14"/>
  <c r="M151" i="14"/>
  <c r="L151" i="14"/>
  <c r="K151" i="14"/>
  <c r="J151" i="14"/>
  <c r="I151" i="14"/>
  <c r="H151" i="14"/>
  <c r="G151" i="14"/>
  <c r="F151" i="14"/>
  <c r="E151" i="14"/>
  <c r="D151" i="14"/>
  <c r="C151" i="14"/>
  <c r="B151" i="14"/>
  <c r="A151" i="14"/>
  <c r="V150" i="14"/>
  <c r="U150" i="14"/>
  <c r="T150" i="14"/>
  <c r="S150" i="14"/>
  <c r="R150" i="14"/>
  <c r="Q150" i="14"/>
  <c r="P150" i="14"/>
  <c r="O150" i="14"/>
  <c r="N150" i="14"/>
  <c r="M150" i="14"/>
  <c r="L150" i="14"/>
  <c r="K150" i="14"/>
  <c r="J150" i="14"/>
  <c r="I150" i="14"/>
  <c r="H150" i="14"/>
  <c r="G150" i="14"/>
  <c r="F150" i="14"/>
  <c r="E150" i="14"/>
  <c r="D150" i="14"/>
  <c r="C150" i="14"/>
  <c r="B150" i="14"/>
  <c r="A150" i="14"/>
  <c r="V149" i="14"/>
  <c r="U149" i="14"/>
  <c r="T149" i="14"/>
  <c r="S149" i="14"/>
  <c r="R149" i="14"/>
  <c r="Q149" i="14"/>
  <c r="P149" i="14"/>
  <c r="O149" i="14"/>
  <c r="N149" i="14"/>
  <c r="M149" i="14"/>
  <c r="L149" i="14"/>
  <c r="K149" i="14"/>
  <c r="J149" i="14"/>
  <c r="I149" i="14"/>
  <c r="H149" i="14"/>
  <c r="G149" i="14"/>
  <c r="F149" i="14"/>
  <c r="E149" i="14"/>
  <c r="D149" i="14"/>
  <c r="C149" i="14"/>
  <c r="B149" i="14"/>
  <c r="A149" i="14"/>
  <c r="V148" i="14"/>
  <c r="U148" i="14"/>
  <c r="T148" i="14"/>
  <c r="S148" i="14"/>
  <c r="R148" i="14"/>
  <c r="Q148" i="14"/>
  <c r="P148" i="14"/>
  <c r="O148" i="14"/>
  <c r="N148" i="14"/>
  <c r="M148" i="14"/>
  <c r="L148" i="14"/>
  <c r="K148" i="14"/>
  <c r="J148" i="14"/>
  <c r="I148" i="14"/>
  <c r="H148" i="14"/>
  <c r="G148" i="14"/>
  <c r="F148" i="14"/>
  <c r="E148" i="14"/>
  <c r="D148" i="14"/>
  <c r="C148" i="14"/>
  <c r="B148" i="14"/>
  <c r="A148" i="14"/>
  <c r="V147" i="14"/>
  <c r="U147" i="14"/>
  <c r="T147" i="14"/>
  <c r="S147" i="14"/>
  <c r="R147" i="14"/>
  <c r="Q147" i="14"/>
  <c r="P147" i="14"/>
  <c r="O147" i="14"/>
  <c r="N147" i="14"/>
  <c r="M147" i="14"/>
  <c r="L147" i="14"/>
  <c r="K147" i="14"/>
  <c r="J147" i="14"/>
  <c r="I147" i="14"/>
  <c r="H147" i="14"/>
  <c r="G147" i="14"/>
  <c r="F147" i="14"/>
  <c r="E147" i="14"/>
  <c r="D147" i="14"/>
  <c r="C147" i="14"/>
  <c r="B147" i="14"/>
  <c r="A147" i="14"/>
  <c r="V146" i="14"/>
  <c r="U146" i="14"/>
  <c r="T146" i="14"/>
  <c r="S146" i="14"/>
  <c r="R146" i="14"/>
  <c r="Q146" i="14"/>
  <c r="P146" i="14"/>
  <c r="O146" i="14"/>
  <c r="N146" i="14"/>
  <c r="M146" i="14"/>
  <c r="L146" i="14"/>
  <c r="K146" i="14"/>
  <c r="J146" i="14"/>
  <c r="I146" i="14"/>
  <c r="H146" i="14"/>
  <c r="G146" i="14"/>
  <c r="F146" i="14"/>
  <c r="E146" i="14"/>
  <c r="D146" i="14"/>
  <c r="C146" i="14"/>
  <c r="B146" i="14"/>
  <c r="A146" i="14"/>
  <c r="V145" i="14"/>
  <c r="U145" i="14"/>
  <c r="T145" i="14"/>
  <c r="S145" i="14"/>
  <c r="R145" i="14"/>
  <c r="Q145" i="14"/>
  <c r="P145" i="14"/>
  <c r="O145" i="14"/>
  <c r="N145" i="14"/>
  <c r="M145" i="14"/>
  <c r="L145" i="14"/>
  <c r="K145" i="14"/>
  <c r="J145" i="14"/>
  <c r="I145" i="14"/>
  <c r="H145" i="14"/>
  <c r="G145" i="14"/>
  <c r="F145" i="14"/>
  <c r="E145" i="14"/>
  <c r="D145" i="14"/>
  <c r="C145" i="14"/>
  <c r="B145" i="14"/>
  <c r="A145" i="14"/>
  <c r="V144" i="14"/>
  <c r="U144" i="14"/>
  <c r="T144" i="14"/>
  <c r="S144" i="14"/>
  <c r="R144" i="14"/>
  <c r="Q144" i="14"/>
  <c r="P144" i="14"/>
  <c r="O144" i="14"/>
  <c r="N144" i="14"/>
  <c r="M144" i="14"/>
  <c r="L144" i="14"/>
  <c r="K144" i="14"/>
  <c r="J144" i="14"/>
  <c r="I144" i="14"/>
  <c r="H144" i="14"/>
  <c r="G144" i="14"/>
  <c r="F144" i="14"/>
  <c r="E144" i="14"/>
  <c r="D144" i="14"/>
  <c r="C144" i="14"/>
  <c r="B144" i="14"/>
  <c r="A144" i="14"/>
  <c r="V143" i="14"/>
  <c r="U143" i="14"/>
  <c r="T143" i="14"/>
  <c r="S143" i="14"/>
  <c r="R143" i="14"/>
  <c r="Q143" i="14"/>
  <c r="P143" i="14"/>
  <c r="O143" i="14"/>
  <c r="N143" i="14"/>
  <c r="M143" i="14"/>
  <c r="L143" i="14"/>
  <c r="K143" i="14"/>
  <c r="J143" i="14"/>
  <c r="I143" i="14"/>
  <c r="H143" i="14"/>
  <c r="G143" i="14"/>
  <c r="F143" i="14"/>
  <c r="E143" i="14"/>
  <c r="D143" i="14"/>
  <c r="C143" i="14"/>
  <c r="B143" i="14"/>
  <c r="A143" i="14"/>
  <c r="V142" i="14"/>
  <c r="U142" i="14"/>
  <c r="T142" i="14"/>
  <c r="S142" i="14"/>
  <c r="R142" i="14"/>
  <c r="Q142" i="14"/>
  <c r="P142" i="14"/>
  <c r="O142" i="14"/>
  <c r="N142" i="14"/>
  <c r="M142" i="14"/>
  <c r="L142" i="14"/>
  <c r="K142" i="14"/>
  <c r="J142" i="14"/>
  <c r="I142" i="14"/>
  <c r="H142" i="14"/>
  <c r="G142" i="14"/>
  <c r="F142" i="14"/>
  <c r="E142" i="14"/>
  <c r="D142" i="14"/>
  <c r="C142" i="14"/>
  <c r="B142" i="14"/>
  <c r="A142" i="14"/>
  <c r="V141" i="14"/>
  <c r="U141" i="14"/>
  <c r="T141" i="14"/>
  <c r="S141" i="14"/>
  <c r="R141" i="14"/>
  <c r="Q141" i="14"/>
  <c r="P141" i="14"/>
  <c r="O141" i="14"/>
  <c r="N141" i="14"/>
  <c r="M141" i="14"/>
  <c r="L141" i="14"/>
  <c r="K141" i="14"/>
  <c r="J141" i="14"/>
  <c r="I141" i="14"/>
  <c r="H141" i="14"/>
  <c r="G141" i="14"/>
  <c r="F141" i="14"/>
  <c r="E141" i="14"/>
  <c r="D141" i="14"/>
  <c r="C141" i="14"/>
  <c r="B141" i="14"/>
  <c r="A141" i="14"/>
  <c r="V140" i="14"/>
  <c r="U140" i="14"/>
  <c r="T140" i="14"/>
  <c r="S140" i="14"/>
  <c r="R140" i="14"/>
  <c r="Q140" i="14"/>
  <c r="P140" i="14"/>
  <c r="O140" i="14"/>
  <c r="N140" i="14"/>
  <c r="M140" i="14"/>
  <c r="L140" i="14"/>
  <c r="K140" i="14"/>
  <c r="J140" i="14"/>
  <c r="I140" i="14"/>
  <c r="H140" i="14"/>
  <c r="G140" i="14"/>
  <c r="F140" i="14"/>
  <c r="E140" i="14"/>
  <c r="D140" i="14"/>
  <c r="C140" i="14"/>
  <c r="B140" i="14"/>
  <c r="A140" i="14"/>
  <c r="V139" i="14"/>
  <c r="U139" i="14"/>
  <c r="T139" i="14"/>
  <c r="S139" i="14"/>
  <c r="R139" i="14"/>
  <c r="Q139" i="14"/>
  <c r="P139" i="14"/>
  <c r="O139" i="14"/>
  <c r="N139" i="14"/>
  <c r="M139" i="14"/>
  <c r="L139" i="14"/>
  <c r="K139" i="14"/>
  <c r="J139" i="14"/>
  <c r="I139" i="14"/>
  <c r="H139" i="14"/>
  <c r="G139" i="14"/>
  <c r="F139" i="14"/>
  <c r="E139" i="14"/>
  <c r="D139" i="14"/>
  <c r="C139" i="14"/>
  <c r="B139" i="14"/>
  <c r="A139" i="14"/>
  <c r="V138" i="14"/>
  <c r="U138" i="14"/>
  <c r="T138" i="14"/>
  <c r="S138" i="14"/>
  <c r="R138" i="14"/>
  <c r="Q138" i="14"/>
  <c r="P138" i="14"/>
  <c r="O138" i="14"/>
  <c r="N138" i="14"/>
  <c r="M138" i="14"/>
  <c r="L138" i="14"/>
  <c r="K138" i="14"/>
  <c r="J138" i="14"/>
  <c r="I138" i="14"/>
  <c r="H138" i="14"/>
  <c r="G138" i="14"/>
  <c r="F138" i="14"/>
  <c r="E138" i="14"/>
  <c r="D138" i="14"/>
  <c r="C138" i="14"/>
  <c r="B138" i="14"/>
  <c r="A138" i="14"/>
  <c r="V137" i="14"/>
  <c r="U137" i="14"/>
  <c r="T137" i="14"/>
  <c r="S137" i="14"/>
  <c r="R137" i="14"/>
  <c r="Q137" i="14"/>
  <c r="P137" i="14"/>
  <c r="O137" i="14"/>
  <c r="N137" i="14"/>
  <c r="M137" i="14"/>
  <c r="L137" i="14"/>
  <c r="K137" i="14"/>
  <c r="J137" i="14"/>
  <c r="I137" i="14"/>
  <c r="H137" i="14"/>
  <c r="G137" i="14"/>
  <c r="F137" i="14"/>
  <c r="E137" i="14"/>
  <c r="D137" i="14"/>
  <c r="C137" i="14"/>
  <c r="B137" i="14"/>
  <c r="A137" i="14"/>
  <c r="V136" i="14"/>
  <c r="U136" i="14"/>
  <c r="T136" i="14"/>
  <c r="S136" i="14"/>
  <c r="R136" i="14"/>
  <c r="Q136" i="14"/>
  <c r="P136" i="14"/>
  <c r="O136" i="14"/>
  <c r="N136" i="14"/>
  <c r="M136" i="14"/>
  <c r="L136" i="14"/>
  <c r="K136" i="14"/>
  <c r="J136" i="14"/>
  <c r="I136" i="14"/>
  <c r="H136" i="14"/>
  <c r="G136" i="14"/>
  <c r="F136" i="14"/>
  <c r="E136" i="14"/>
  <c r="D136" i="14"/>
  <c r="C136" i="14"/>
  <c r="B136" i="14"/>
  <c r="A136" i="14"/>
  <c r="V135" i="14"/>
  <c r="U135" i="14"/>
  <c r="T135" i="14"/>
  <c r="S135" i="14"/>
  <c r="R135" i="14"/>
  <c r="Q135" i="14"/>
  <c r="P135" i="14"/>
  <c r="O135" i="14"/>
  <c r="N135" i="14"/>
  <c r="M135" i="14"/>
  <c r="L135" i="14"/>
  <c r="K135" i="14"/>
  <c r="J135" i="14"/>
  <c r="I135" i="14"/>
  <c r="H135" i="14"/>
  <c r="G135" i="14"/>
  <c r="F135" i="14"/>
  <c r="E135" i="14"/>
  <c r="D135" i="14"/>
  <c r="C135" i="14"/>
  <c r="B135" i="14"/>
  <c r="A135" i="14"/>
  <c r="V134" i="14"/>
  <c r="U134" i="14"/>
  <c r="T134" i="14"/>
  <c r="S134" i="14"/>
  <c r="R134" i="14"/>
  <c r="Q134" i="14"/>
  <c r="P134" i="14"/>
  <c r="O134" i="14"/>
  <c r="N134" i="14"/>
  <c r="M134" i="14"/>
  <c r="L134" i="14"/>
  <c r="K134" i="14"/>
  <c r="J134" i="14"/>
  <c r="I134" i="14"/>
  <c r="H134" i="14"/>
  <c r="G134" i="14"/>
  <c r="F134" i="14"/>
  <c r="E134" i="14"/>
  <c r="D134" i="14"/>
  <c r="C134" i="14"/>
  <c r="B134" i="14"/>
  <c r="A134" i="14"/>
  <c r="V133" i="14"/>
  <c r="U133" i="14"/>
  <c r="T133" i="14"/>
  <c r="S133" i="14"/>
  <c r="R133" i="14"/>
  <c r="Q133" i="14"/>
  <c r="P133" i="14"/>
  <c r="O133" i="14"/>
  <c r="N133" i="14"/>
  <c r="M133" i="14"/>
  <c r="L133" i="14"/>
  <c r="K133" i="14"/>
  <c r="J133" i="14"/>
  <c r="I133" i="14"/>
  <c r="H133" i="14"/>
  <c r="G133" i="14"/>
  <c r="F133" i="14"/>
  <c r="E133" i="14"/>
  <c r="D133" i="14"/>
  <c r="C133" i="14"/>
  <c r="B133" i="14"/>
  <c r="A133" i="14"/>
  <c r="V132" i="14"/>
  <c r="U132" i="14"/>
  <c r="T132" i="14"/>
  <c r="S132" i="14"/>
  <c r="R132" i="14"/>
  <c r="Q132" i="14"/>
  <c r="P132" i="14"/>
  <c r="O132" i="14"/>
  <c r="N132" i="14"/>
  <c r="M132" i="14"/>
  <c r="L132" i="14"/>
  <c r="K132" i="14"/>
  <c r="J132" i="14"/>
  <c r="I132" i="14"/>
  <c r="H132" i="14"/>
  <c r="G132" i="14"/>
  <c r="F132" i="14"/>
  <c r="E132" i="14"/>
  <c r="D132" i="14"/>
  <c r="C132" i="14"/>
  <c r="B132" i="14"/>
  <c r="A132" i="14"/>
  <c r="V131" i="14"/>
  <c r="U131" i="14"/>
  <c r="T131" i="14"/>
  <c r="S131" i="14"/>
  <c r="R131" i="14"/>
  <c r="Q131" i="14"/>
  <c r="P131" i="14"/>
  <c r="O131" i="14"/>
  <c r="N131" i="14"/>
  <c r="M131" i="14"/>
  <c r="L131" i="14"/>
  <c r="K131" i="14"/>
  <c r="J131" i="14"/>
  <c r="I131" i="14"/>
  <c r="H131" i="14"/>
  <c r="G131" i="14"/>
  <c r="F131" i="14"/>
  <c r="E131" i="14"/>
  <c r="D131" i="14"/>
  <c r="C131" i="14"/>
  <c r="B131" i="14"/>
  <c r="A131" i="14"/>
  <c r="V130" i="14"/>
  <c r="U130" i="14"/>
  <c r="T130" i="14"/>
  <c r="S130" i="14"/>
  <c r="R130" i="14"/>
  <c r="Q130" i="14"/>
  <c r="P130" i="14"/>
  <c r="O130" i="14"/>
  <c r="N130" i="14"/>
  <c r="M130" i="14"/>
  <c r="L130" i="14"/>
  <c r="K130" i="14"/>
  <c r="J130" i="14"/>
  <c r="I130" i="14"/>
  <c r="H130" i="14"/>
  <c r="G130" i="14"/>
  <c r="F130" i="14"/>
  <c r="E130" i="14"/>
  <c r="D130" i="14"/>
  <c r="C130" i="14"/>
  <c r="B130" i="14"/>
  <c r="A130" i="14"/>
  <c r="V129" i="14"/>
  <c r="U129" i="14"/>
  <c r="T129" i="14"/>
  <c r="S129" i="14"/>
  <c r="R129" i="14"/>
  <c r="Q129" i="14"/>
  <c r="P129" i="14"/>
  <c r="O129" i="14"/>
  <c r="N129" i="14"/>
  <c r="M129" i="14"/>
  <c r="L129" i="14"/>
  <c r="K129" i="14"/>
  <c r="J129" i="14"/>
  <c r="I129" i="14"/>
  <c r="H129" i="14"/>
  <c r="G129" i="14"/>
  <c r="F129" i="14"/>
  <c r="E129" i="14"/>
  <c r="D129" i="14"/>
  <c r="C129" i="14"/>
  <c r="B129" i="14"/>
  <c r="A129" i="14"/>
  <c r="V128" i="14"/>
  <c r="U128" i="14"/>
  <c r="T128" i="14"/>
  <c r="S128" i="14"/>
  <c r="R128" i="14"/>
  <c r="Q128" i="14"/>
  <c r="P128" i="14"/>
  <c r="O128" i="14"/>
  <c r="N128" i="14"/>
  <c r="M128" i="14"/>
  <c r="L128" i="14"/>
  <c r="K128" i="14"/>
  <c r="J128" i="14"/>
  <c r="I128" i="14"/>
  <c r="H128" i="14"/>
  <c r="G128" i="14"/>
  <c r="F128" i="14"/>
  <c r="E128" i="14"/>
  <c r="D128" i="14"/>
  <c r="C128" i="14"/>
  <c r="B128" i="14"/>
  <c r="A128" i="14"/>
  <c r="V127" i="14"/>
  <c r="U127" i="14"/>
  <c r="T127" i="14"/>
  <c r="S127" i="14"/>
  <c r="R127" i="14"/>
  <c r="Q127" i="14"/>
  <c r="P127" i="14"/>
  <c r="O127" i="14"/>
  <c r="N127" i="14"/>
  <c r="M127" i="14"/>
  <c r="L127" i="14"/>
  <c r="K127" i="14"/>
  <c r="J127" i="14"/>
  <c r="I127" i="14"/>
  <c r="H127" i="14"/>
  <c r="G127" i="14"/>
  <c r="F127" i="14"/>
  <c r="E127" i="14"/>
  <c r="D127" i="14"/>
  <c r="C127" i="14"/>
  <c r="B127" i="14"/>
  <c r="A127" i="14"/>
  <c r="V126" i="14"/>
  <c r="U126" i="14"/>
  <c r="T126" i="14"/>
  <c r="S126" i="14"/>
  <c r="R126" i="14"/>
  <c r="Q126" i="14"/>
  <c r="P126" i="14"/>
  <c r="O126" i="14"/>
  <c r="N126" i="14"/>
  <c r="M126" i="14"/>
  <c r="L126" i="14"/>
  <c r="K126" i="14"/>
  <c r="J126" i="14"/>
  <c r="I126" i="14"/>
  <c r="H126" i="14"/>
  <c r="G126" i="14"/>
  <c r="F126" i="14"/>
  <c r="E126" i="14"/>
  <c r="D126" i="14"/>
  <c r="C126" i="14"/>
  <c r="B126" i="14"/>
  <c r="A126" i="14"/>
  <c r="V125" i="14"/>
  <c r="U125" i="14"/>
  <c r="T125" i="14"/>
  <c r="S125" i="14"/>
  <c r="R125" i="14"/>
  <c r="Q125" i="14"/>
  <c r="P125" i="14"/>
  <c r="O125" i="14"/>
  <c r="N125" i="14"/>
  <c r="M125" i="14"/>
  <c r="L125" i="14"/>
  <c r="K125" i="14"/>
  <c r="J125" i="14"/>
  <c r="I125" i="14"/>
  <c r="H125" i="14"/>
  <c r="G125" i="14"/>
  <c r="F125" i="14"/>
  <c r="E125" i="14"/>
  <c r="D125" i="14"/>
  <c r="C125" i="14"/>
  <c r="B125" i="14"/>
  <c r="A125" i="14"/>
  <c r="V124" i="14"/>
  <c r="U124" i="14"/>
  <c r="T124" i="14"/>
  <c r="S124" i="14"/>
  <c r="R124" i="14"/>
  <c r="Q124" i="14"/>
  <c r="P124" i="14"/>
  <c r="O124" i="14"/>
  <c r="N124" i="14"/>
  <c r="M124" i="14"/>
  <c r="L124" i="14"/>
  <c r="K124" i="14"/>
  <c r="J124" i="14"/>
  <c r="I124" i="14"/>
  <c r="H124" i="14"/>
  <c r="G124" i="14"/>
  <c r="F124" i="14"/>
  <c r="E124" i="14"/>
  <c r="D124" i="14"/>
  <c r="C124" i="14"/>
  <c r="B124" i="14"/>
  <c r="A124" i="14"/>
  <c r="V123" i="14"/>
  <c r="U123" i="14"/>
  <c r="T123" i="14"/>
  <c r="S123" i="14"/>
  <c r="R123" i="14"/>
  <c r="Q123" i="14"/>
  <c r="P123" i="14"/>
  <c r="O123" i="14"/>
  <c r="N123" i="14"/>
  <c r="M123" i="14"/>
  <c r="L123" i="14"/>
  <c r="K123" i="14"/>
  <c r="J123" i="14"/>
  <c r="I123" i="14"/>
  <c r="H123" i="14"/>
  <c r="G123" i="14"/>
  <c r="F123" i="14"/>
  <c r="E123" i="14"/>
  <c r="D123" i="14"/>
  <c r="C123" i="14"/>
  <c r="B123" i="14"/>
  <c r="A123" i="14"/>
  <c r="V122" i="14"/>
  <c r="U122" i="14"/>
  <c r="T122" i="14"/>
  <c r="S122" i="14"/>
  <c r="R122" i="14"/>
  <c r="Q122" i="14"/>
  <c r="P122" i="14"/>
  <c r="O122" i="14"/>
  <c r="N122" i="14"/>
  <c r="M122" i="14"/>
  <c r="L122" i="14"/>
  <c r="K122" i="14"/>
  <c r="J122" i="14"/>
  <c r="I122" i="14"/>
  <c r="H122" i="14"/>
  <c r="G122" i="14"/>
  <c r="F122" i="14"/>
  <c r="E122" i="14"/>
  <c r="D122" i="14"/>
  <c r="C122" i="14"/>
  <c r="B122" i="14"/>
  <c r="A122" i="14"/>
  <c r="V121" i="14"/>
  <c r="U121" i="14"/>
  <c r="T121" i="14"/>
  <c r="S121" i="14"/>
  <c r="R121" i="14"/>
  <c r="Q121" i="14"/>
  <c r="P121" i="14"/>
  <c r="O121" i="14"/>
  <c r="N121" i="14"/>
  <c r="M121" i="14"/>
  <c r="L121" i="14"/>
  <c r="K121" i="14"/>
  <c r="J121" i="14"/>
  <c r="I121" i="14"/>
  <c r="H121" i="14"/>
  <c r="G121" i="14"/>
  <c r="F121" i="14"/>
  <c r="E121" i="14"/>
  <c r="D121" i="14"/>
  <c r="C121" i="14"/>
  <c r="B121" i="14"/>
  <c r="A121" i="14"/>
  <c r="V120" i="14"/>
  <c r="U120" i="14"/>
  <c r="T120" i="14"/>
  <c r="S120" i="14"/>
  <c r="R120" i="14"/>
  <c r="Q120" i="14"/>
  <c r="P120" i="14"/>
  <c r="O120" i="14"/>
  <c r="N120" i="14"/>
  <c r="M120" i="14"/>
  <c r="L120" i="14"/>
  <c r="K120" i="14"/>
  <c r="J120" i="14"/>
  <c r="I120" i="14"/>
  <c r="H120" i="14"/>
  <c r="G120" i="14"/>
  <c r="F120" i="14"/>
  <c r="E120" i="14"/>
  <c r="D120" i="14"/>
  <c r="C120" i="14"/>
  <c r="B120" i="14"/>
  <c r="A120" i="14"/>
  <c r="V119" i="14"/>
  <c r="U119" i="14"/>
  <c r="T119" i="14"/>
  <c r="S119" i="14"/>
  <c r="R119" i="14"/>
  <c r="Q119" i="14"/>
  <c r="P119" i="14"/>
  <c r="O119" i="14"/>
  <c r="N119" i="14"/>
  <c r="M119" i="14"/>
  <c r="L119" i="14"/>
  <c r="K119" i="14"/>
  <c r="J119" i="14"/>
  <c r="I119" i="14"/>
  <c r="H119" i="14"/>
  <c r="G119" i="14"/>
  <c r="F119" i="14"/>
  <c r="E119" i="14"/>
  <c r="D119" i="14"/>
  <c r="C119" i="14"/>
  <c r="B119" i="14"/>
  <c r="A119" i="14"/>
  <c r="V118" i="14"/>
  <c r="U118" i="14"/>
  <c r="T118" i="14"/>
  <c r="S118" i="14"/>
  <c r="R118" i="14"/>
  <c r="Q118" i="14"/>
  <c r="P118" i="14"/>
  <c r="O118" i="14"/>
  <c r="N118" i="14"/>
  <c r="M118" i="14"/>
  <c r="L118" i="14"/>
  <c r="K118" i="14"/>
  <c r="J118" i="14"/>
  <c r="I118" i="14"/>
  <c r="H118" i="14"/>
  <c r="G118" i="14"/>
  <c r="F118" i="14"/>
  <c r="E118" i="14"/>
  <c r="D118" i="14"/>
  <c r="C118" i="14"/>
  <c r="B118" i="14"/>
  <c r="A118" i="14"/>
  <c r="V117" i="14"/>
  <c r="U117" i="14"/>
  <c r="T117" i="14"/>
  <c r="S117" i="14"/>
  <c r="R117" i="14"/>
  <c r="Q117" i="14"/>
  <c r="P117" i="14"/>
  <c r="O117" i="14"/>
  <c r="N117" i="14"/>
  <c r="M117" i="14"/>
  <c r="L117" i="14"/>
  <c r="K117" i="14"/>
  <c r="J117" i="14"/>
  <c r="I117" i="14"/>
  <c r="H117" i="14"/>
  <c r="G117" i="14"/>
  <c r="F117" i="14"/>
  <c r="E117" i="14"/>
  <c r="D117" i="14"/>
  <c r="C117" i="14"/>
  <c r="B117" i="14"/>
  <c r="A117" i="14"/>
  <c r="V116" i="14"/>
  <c r="U116" i="14"/>
  <c r="T116" i="14"/>
  <c r="S116" i="14"/>
  <c r="R116" i="14"/>
  <c r="Q116" i="14"/>
  <c r="P116" i="14"/>
  <c r="O116" i="14"/>
  <c r="N116" i="14"/>
  <c r="M116" i="14"/>
  <c r="L116" i="14"/>
  <c r="K116" i="14"/>
  <c r="J116" i="14"/>
  <c r="I116" i="14"/>
  <c r="H116" i="14"/>
  <c r="G116" i="14"/>
  <c r="F116" i="14"/>
  <c r="E116" i="14"/>
  <c r="D116" i="14"/>
  <c r="C116" i="14"/>
  <c r="B116" i="14"/>
  <c r="A116" i="14"/>
  <c r="V115" i="14"/>
  <c r="U115" i="14"/>
  <c r="T115" i="14"/>
  <c r="S115" i="14"/>
  <c r="R115" i="14"/>
  <c r="Q115" i="14"/>
  <c r="P115" i="14"/>
  <c r="O115" i="14"/>
  <c r="N115" i="14"/>
  <c r="M115" i="14"/>
  <c r="L115" i="14"/>
  <c r="K115" i="14"/>
  <c r="J115" i="14"/>
  <c r="I115" i="14"/>
  <c r="H115" i="14"/>
  <c r="G115" i="14"/>
  <c r="F115" i="14"/>
  <c r="E115" i="14"/>
  <c r="D115" i="14"/>
  <c r="C115" i="14"/>
  <c r="B115" i="14"/>
  <c r="A115" i="14"/>
  <c r="V114" i="14"/>
  <c r="U114" i="14"/>
  <c r="T114" i="14"/>
  <c r="S114" i="14"/>
  <c r="R114" i="14"/>
  <c r="Q114" i="14"/>
  <c r="P114" i="14"/>
  <c r="O114" i="14"/>
  <c r="N114" i="14"/>
  <c r="M114" i="14"/>
  <c r="L114" i="14"/>
  <c r="K114" i="14"/>
  <c r="J114" i="14"/>
  <c r="I114" i="14"/>
  <c r="H114" i="14"/>
  <c r="G114" i="14"/>
  <c r="F114" i="14"/>
  <c r="E114" i="14"/>
  <c r="D114" i="14"/>
  <c r="C114" i="14"/>
  <c r="B114" i="14"/>
  <c r="A114" i="14"/>
  <c r="V113" i="14"/>
  <c r="U113" i="14"/>
  <c r="T113" i="14"/>
  <c r="S113" i="14"/>
  <c r="R113" i="14"/>
  <c r="Q113" i="14"/>
  <c r="P113" i="14"/>
  <c r="O113" i="14"/>
  <c r="N113" i="14"/>
  <c r="M113" i="14"/>
  <c r="L113" i="14"/>
  <c r="K113" i="14"/>
  <c r="J113" i="14"/>
  <c r="I113" i="14"/>
  <c r="H113" i="14"/>
  <c r="G113" i="14"/>
  <c r="F113" i="14"/>
  <c r="E113" i="14"/>
  <c r="D113" i="14"/>
  <c r="C113" i="14"/>
  <c r="B113" i="14"/>
  <c r="A113" i="14"/>
  <c r="V112" i="14"/>
  <c r="U112" i="14"/>
  <c r="T112" i="14"/>
  <c r="S112" i="14"/>
  <c r="R112" i="14"/>
  <c r="Q112" i="14"/>
  <c r="P112" i="14"/>
  <c r="O112" i="14"/>
  <c r="N112" i="14"/>
  <c r="M112" i="14"/>
  <c r="L112" i="14"/>
  <c r="K112" i="14"/>
  <c r="J112" i="14"/>
  <c r="I112" i="14"/>
  <c r="H112" i="14"/>
  <c r="G112" i="14"/>
  <c r="F112" i="14"/>
  <c r="E112" i="14"/>
  <c r="D112" i="14"/>
  <c r="C112" i="14"/>
  <c r="B112" i="14"/>
  <c r="A112" i="14"/>
  <c r="V111" i="14"/>
  <c r="U111" i="14"/>
  <c r="T111" i="14"/>
  <c r="S111" i="14"/>
  <c r="R111" i="14"/>
  <c r="Q111" i="14"/>
  <c r="P111" i="14"/>
  <c r="O111" i="14"/>
  <c r="N111" i="14"/>
  <c r="M111" i="14"/>
  <c r="L111" i="14"/>
  <c r="K111" i="14"/>
  <c r="J111" i="14"/>
  <c r="I111" i="14"/>
  <c r="H111" i="14"/>
  <c r="G111" i="14"/>
  <c r="F111" i="14"/>
  <c r="E111" i="14"/>
  <c r="D111" i="14"/>
  <c r="C111" i="14"/>
  <c r="B111" i="14"/>
  <c r="A111" i="14"/>
  <c r="V110" i="14"/>
  <c r="U110" i="14"/>
  <c r="T110" i="14"/>
  <c r="S110" i="14"/>
  <c r="R110" i="14"/>
  <c r="Q110" i="14"/>
  <c r="P110" i="14"/>
  <c r="O110" i="14"/>
  <c r="N110" i="14"/>
  <c r="M110" i="14"/>
  <c r="L110" i="14"/>
  <c r="K110" i="14"/>
  <c r="J110" i="14"/>
  <c r="I110" i="14"/>
  <c r="H110" i="14"/>
  <c r="G110" i="14"/>
  <c r="F110" i="14"/>
  <c r="E110" i="14"/>
  <c r="D110" i="14"/>
  <c r="C110" i="14"/>
  <c r="B110" i="14"/>
  <c r="A110" i="14"/>
  <c r="V109" i="14"/>
  <c r="U109" i="14"/>
  <c r="T109" i="14"/>
  <c r="S109" i="14"/>
  <c r="R109" i="14"/>
  <c r="Q109" i="14"/>
  <c r="P109" i="14"/>
  <c r="O109" i="14"/>
  <c r="N109" i="14"/>
  <c r="M109" i="14"/>
  <c r="L109" i="14"/>
  <c r="K109" i="14"/>
  <c r="J109" i="14"/>
  <c r="I109" i="14"/>
  <c r="H109" i="14"/>
  <c r="G109" i="14"/>
  <c r="F109" i="14"/>
  <c r="E109" i="14"/>
  <c r="D109" i="14"/>
  <c r="C109" i="14"/>
  <c r="B109" i="14"/>
  <c r="A109" i="14"/>
  <c r="V108" i="14"/>
  <c r="U108" i="14"/>
  <c r="T108" i="14"/>
  <c r="S108" i="14"/>
  <c r="R108" i="14"/>
  <c r="Q108" i="14"/>
  <c r="P108" i="14"/>
  <c r="O108" i="14"/>
  <c r="N108" i="14"/>
  <c r="M108" i="14"/>
  <c r="L108" i="14"/>
  <c r="K108" i="14"/>
  <c r="J108" i="14"/>
  <c r="I108" i="14"/>
  <c r="H108" i="14"/>
  <c r="G108" i="14"/>
  <c r="F108" i="14"/>
  <c r="E108" i="14"/>
  <c r="D108" i="14"/>
  <c r="C108" i="14"/>
  <c r="B108" i="14"/>
  <c r="A108" i="14"/>
  <c r="V107" i="14"/>
  <c r="U107" i="14"/>
  <c r="T107" i="14"/>
  <c r="S107" i="14"/>
  <c r="R107" i="14"/>
  <c r="Q107" i="14"/>
  <c r="P107" i="14"/>
  <c r="O107" i="14"/>
  <c r="N107" i="14"/>
  <c r="M107" i="14"/>
  <c r="L107" i="14"/>
  <c r="K107" i="14"/>
  <c r="J107" i="14"/>
  <c r="I107" i="14"/>
  <c r="H107" i="14"/>
  <c r="G107" i="14"/>
  <c r="F107" i="14"/>
  <c r="E107" i="14"/>
  <c r="D107" i="14"/>
  <c r="C107" i="14"/>
  <c r="B107" i="14"/>
  <c r="A107" i="14"/>
  <c r="V106" i="14"/>
  <c r="U106" i="14"/>
  <c r="T106" i="14"/>
  <c r="S106" i="14"/>
  <c r="R106" i="14"/>
  <c r="Q106" i="14"/>
  <c r="P106" i="14"/>
  <c r="O106" i="14"/>
  <c r="N106" i="14"/>
  <c r="M106" i="14"/>
  <c r="L106" i="14"/>
  <c r="K106" i="14"/>
  <c r="J106" i="14"/>
  <c r="I106" i="14"/>
  <c r="H106" i="14"/>
  <c r="G106" i="14"/>
  <c r="F106" i="14"/>
  <c r="E106" i="14"/>
  <c r="D106" i="14"/>
  <c r="C106" i="14"/>
  <c r="B106" i="14"/>
  <c r="A106" i="14"/>
  <c r="V105" i="14"/>
  <c r="U105" i="14"/>
  <c r="T105" i="14"/>
  <c r="S105" i="14"/>
  <c r="R105" i="14"/>
  <c r="Q105" i="14"/>
  <c r="P105" i="14"/>
  <c r="O105" i="14"/>
  <c r="N105" i="14"/>
  <c r="M105" i="14"/>
  <c r="L105" i="14"/>
  <c r="K105" i="14"/>
  <c r="J105" i="14"/>
  <c r="I105" i="14"/>
  <c r="H105" i="14"/>
  <c r="G105" i="14"/>
  <c r="F105" i="14"/>
  <c r="E105" i="14"/>
  <c r="D105" i="14"/>
  <c r="C105" i="14"/>
  <c r="B105" i="14"/>
  <c r="A105" i="14"/>
  <c r="V104" i="14"/>
  <c r="U104" i="14"/>
  <c r="T104" i="14"/>
  <c r="S104" i="14"/>
  <c r="R104" i="14"/>
  <c r="Q104" i="14"/>
  <c r="P104" i="14"/>
  <c r="O104" i="14"/>
  <c r="N104" i="14"/>
  <c r="M104" i="14"/>
  <c r="L104" i="14"/>
  <c r="K104" i="14"/>
  <c r="J104" i="14"/>
  <c r="I104" i="14"/>
  <c r="H104" i="14"/>
  <c r="G104" i="14"/>
  <c r="F104" i="14"/>
  <c r="E104" i="14"/>
  <c r="D104" i="14"/>
  <c r="C104" i="14"/>
  <c r="B104" i="14"/>
  <c r="A104" i="14"/>
  <c r="V103" i="14"/>
  <c r="U103" i="14"/>
  <c r="T103" i="14"/>
  <c r="S103" i="14"/>
  <c r="R103" i="14"/>
  <c r="Q103" i="14"/>
  <c r="P103" i="14"/>
  <c r="O103" i="14"/>
  <c r="N103" i="14"/>
  <c r="M103" i="14"/>
  <c r="L103" i="14"/>
  <c r="K103" i="14"/>
  <c r="J103" i="14"/>
  <c r="I103" i="14"/>
  <c r="H103" i="14"/>
  <c r="G103" i="14"/>
  <c r="F103" i="14"/>
  <c r="E103" i="14"/>
  <c r="D103" i="14"/>
  <c r="C103" i="14"/>
  <c r="B103" i="14"/>
  <c r="A103" i="14"/>
  <c r="V102" i="14"/>
  <c r="U102" i="14"/>
  <c r="T102" i="14"/>
  <c r="S102" i="14"/>
  <c r="R102" i="14"/>
  <c r="Q102" i="14"/>
  <c r="P102" i="14"/>
  <c r="O102" i="14"/>
  <c r="N102" i="14"/>
  <c r="M102" i="14"/>
  <c r="L102" i="14"/>
  <c r="K102" i="14"/>
  <c r="J102" i="14"/>
  <c r="I102" i="14"/>
  <c r="H102" i="14"/>
  <c r="G102" i="14"/>
  <c r="F102" i="14"/>
  <c r="E102" i="14"/>
  <c r="D102" i="14"/>
  <c r="C102" i="14"/>
  <c r="B102" i="14"/>
  <c r="A102" i="14"/>
  <c r="V101" i="14"/>
  <c r="U101" i="14"/>
  <c r="T101" i="14"/>
  <c r="S101" i="14"/>
  <c r="R101" i="14"/>
  <c r="Q101" i="14"/>
  <c r="P101" i="14"/>
  <c r="O101" i="14"/>
  <c r="N101" i="14"/>
  <c r="M101" i="14"/>
  <c r="L101" i="14"/>
  <c r="K101" i="14"/>
  <c r="J101" i="14"/>
  <c r="I101" i="14"/>
  <c r="H101" i="14"/>
  <c r="G101" i="14"/>
  <c r="F101" i="14"/>
  <c r="E101" i="14"/>
  <c r="D101" i="14"/>
  <c r="C101" i="14"/>
  <c r="B101" i="14"/>
  <c r="A101" i="14"/>
  <c r="V100" i="14"/>
  <c r="U100" i="14"/>
  <c r="T100" i="14"/>
  <c r="S100" i="14"/>
  <c r="R100" i="14"/>
  <c r="Q100" i="14"/>
  <c r="P100" i="14"/>
  <c r="O100" i="14"/>
  <c r="N100" i="14"/>
  <c r="M100" i="14"/>
  <c r="L100" i="14"/>
  <c r="K100" i="14"/>
  <c r="J100" i="14"/>
  <c r="I100" i="14"/>
  <c r="H100" i="14"/>
  <c r="G100" i="14"/>
  <c r="F100" i="14"/>
  <c r="E100" i="14"/>
  <c r="D100" i="14"/>
  <c r="C100" i="14"/>
  <c r="B100" i="14"/>
  <c r="A100" i="14"/>
  <c r="V99" i="14"/>
  <c r="U99" i="14"/>
  <c r="T99" i="14"/>
  <c r="S99" i="14"/>
  <c r="R99" i="14"/>
  <c r="Q99" i="14"/>
  <c r="P99" i="14"/>
  <c r="O99" i="14"/>
  <c r="N99" i="14"/>
  <c r="M99" i="14"/>
  <c r="L99" i="14"/>
  <c r="K99" i="14"/>
  <c r="J99" i="14"/>
  <c r="I99" i="14"/>
  <c r="H99" i="14"/>
  <c r="G99" i="14"/>
  <c r="F99" i="14"/>
  <c r="E99" i="14"/>
  <c r="D99" i="14"/>
  <c r="C99" i="14"/>
  <c r="B99" i="14"/>
  <c r="A99" i="14"/>
  <c r="V98" i="14"/>
  <c r="U98" i="14"/>
  <c r="T98" i="14"/>
  <c r="S98" i="14"/>
  <c r="R98" i="14"/>
  <c r="Q98" i="14"/>
  <c r="P98" i="14"/>
  <c r="O98" i="14"/>
  <c r="N98" i="14"/>
  <c r="M98" i="14"/>
  <c r="L98" i="14"/>
  <c r="K98" i="14"/>
  <c r="J98" i="14"/>
  <c r="I98" i="14"/>
  <c r="H98" i="14"/>
  <c r="G98" i="14"/>
  <c r="F98" i="14"/>
  <c r="E98" i="14"/>
  <c r="D98" i="14"/>
  <c r="C98" i="14"/>
  <c r="B98" i="14"/>
  <c r="A98" i="14"/>
  <c r="V97" i="14"/>
  <c r="U97" i="14"/>
  <c r="T97" i="14"/>
  <c r="S97" i="14"/>
  <c r="R97" i="14"/>
  <c r="Q97" i="14"/>
  <c r="P97" i="14"/>
  <c r="O97" i="14"/>
  <c r="N97" i="14"/>
  <c r="M97" i="14"/>
  <c r="L97" i="14"/>
  <c r="K97" i="14"/>
  <c r="J97" i="14"/>
  <c r="I97" i="14"/>
  <c r="H97" i="14"/>
  <c r="G97" i="14"/>
  <c r="F97" i="14"/>
  <c r="E97" i="14"/>
  <c r="D97" i="14"/>
  <c r="C97" i="14"/>
  <c r="B97" i="14"/>
  <c r="A97" i="14"/>
  <c r="V96" i="14"/>
  <c r="U96" i="14"/>
  <c r="T96" i="14"/>
  <c r="S96" i="14"/>
  <c r="R96" i="14"/>
  <c r="Q96" i="14"/>
  <c r="P96" i="14"/>
  <c r="O96" i="14"/>
  <c r="N96" i="14"/>
  <c r="M96" i="14"/>
  <c r="L96" i="14"/>
  <c r="K96" i="14"/>
  <c r="J96" i="14"/>
  <c r="I96" i="14"/>
  <c r="H96" i="14"/>
  <c r="G96" i="14"/>
  <c r="F96" i="14"/>
  <c r="E96" i="14"/>
  <c r="D96" i="14"/>
  <c r="C96" i="14"/>
  <c r="B96" i="14"/>
  <c r="A96" i="14"/>
  <c r="V95" i="14"/>
  <c r="U95" i="14"/>
  <c r="T95" i="14"/>
  <c r="S95" i="14"/>
  <c r="R95" i="14"/>
  <c r="Q95" i="14"/>
  <c r="P95" i="14"/>
  <c r="O95" i="14"/>
  <c r="N95" i="14"/>
  <c r="M95" i="14"/>
  <c r="L95" i="14"/>
  <c r="K95" i="14"/>
  <c r="J95" i="14"/>
  <c r="I95" i="14"/>
  <c r="H95" i="14"/>
  <c r="G95" i="14"/>
  <c r="F95" i="14"/>
  <c r="E95" i="14"/>
  <c r="D95" i="14"/>
  <c r="C95" i="14"/>
  <c r="B95" i="14"/>
  <c r="A95" i="14"/>
  <c r="V94" i="14"/>
  <c r="U94" i="14"/>
  <c r="T94" i="14"/>
  <c r="S94" i="14"/>
  <c r="R94" i="14"/>
  <c r="Q94" i="14"/>
  <c r="P94" i="14"/>
  <c r="O94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B94" i="14"/>
  <c r="A94" i="14"/>
  <c r="V93" i="14"/>
  <c r="U93" i="14"/>
  <c r="T93" i="14"/>
  <c r="S93" i="14"/>
  <c r="R93" i="14"/>
  <c r="Q93" i="14"/>
  <c r="P93" i="14"/>
  <c r="O93" i="14"/>
  <c r="N93" i="14"/>
  <c r="M93" i="14"/>
  <c r="L93" i="14"/>
  <c r="K93" i="14"/>
  <c r="J93" i="14"/>
  <c r="I93" i="14"/>
  <c r="H93" i="14"/>
  <c r="G93" i="14"/>
  <c r="F93" i="14"/>
  <c r="E93" i="14"/>
  <c r="D93" i="14"/>
  <c r="C93" i="14"/>
  <c r="B93" i="14"/>
  <c r="A93" i="14"/>
  <c r="V92" i="14"/>
  <c r="U92" i="14"/>
  <c r="T92" i="14"/>
  <c r="S92" i="14"/>
  <c r="R92" i="14"/>
  <c r="Q92" i="14"/>
  <c r="P92" i="14"/>
  <c r="O92" i="14"/>
  <c r="N92" i="14"/>
  <c r="M92" i="14"/>
  <c r="L92" i="14"/>
  <c r="K92" i="14"/>
  <c r="J92" i="14"/>
  <c r="I92" i="14"/>
  <c r="H92" i="14"/>
  <c r="G92" i="14"/>
  <c r="F92" i="14"/>
  <c r="E92" i="14"/>
  <c r="D92" i="14"/>
  <c r="C92" i="14"/>
  <c r="B92" i="14"/>
  <c r="A92" i="14"/>
  <c r="V91" i="14"/>
  <c r="U91" i="14"/>
  <c r="T91" i="14"/>
  <c r="S91" i="14"/>
  <c r="R91" i="14"/>
  <c r="Q91" i="14"/>
  <c r="P91" i="14"/>
  <c r="O91" i="14"/>
  <c r="N91" i="14"/>
  <c r="M91" i="14"/>
  <c r="L91" i="14"/>
  <c r="K91" i="14"/>
  <c r="J91" i="14"/>
  <c r="I91" i="14"/>
  <c r="H91" i="14"/>
  <c r="G91" i="14"/>
  <c r="F91" i="14"/>
  <c r="E91" i="14"/>
  <c r="D91" i="14"/>
  <c r="C91" i="14"/>
  <c r="B91" i="14"/>
  <c r="A91" i="14"/>
  <c r="V90" i="14"/>
  <c r="U90" i="14"/>
  <c r="T90" i="14"/>
  <c r="S90" i="14"/>
  <c r="R90" i="14"/>
  <c r="Q90" i="14"/>
  <c r="P90" i="14"/>
  <c r="O90" i="14"/>
  <c r="N90" i="14"/>
  <c r="M90" i="14"/>
  <c r="L90" i="14"/>
  <c r="K90" i="14"/>
  <c r="J90" i="14"/>
  <c r="I90" i="14"/>
  <c r="H90" i="14"/>
  <c r="G90" i="14"/>
  <c r="F90" i="14"/>
  <c r="E90" i="14"/>
  <c r="D90" i="14"/>
  <c r="C90" i="14"/>
  <c r="B90" i="14"/>
  <c r="A90" i="14"/>
  <c r="V89" i="14"/>
  <c r="U89" i="14"/>
  <c r="T89" i="14"/>
  <c r="S89" i="14"/>
  <c r="R89" i="14"/>
  <c r="Q89" i="14"/>
  <c r="P89" i="14"/>
  <c r="O89" i="14"/>
  <c r="N89" i="14"/>
  <c r="M89" i="14"/>
  <c r="L89" i="14"/>
  <c r="K89" i="14"/>
  <c r="J89" i="14"/>
  <c r="I89" i="14"/>
  <c r="H89" i="14"/>
  <c r="G89" i="14"/>
  <c r="F89" i="14"/>
  <c r="E89" i="14"/>
  <c r="D89" i="14"/>
  <c r="C89" i="14"/>
  <c r="B89" i="14"/>
  <c r="A89" i="14"/>
  <c r="V88" i="14"/>
  <c r="U88" i="14"/>
  <c r="T88" i="14"/>
  <c r="S88" i="14"/>
  <c r="R88" i="14"/>
  <c r="Q88" i="14"/>
  <c r="P88" i="14"/>
  <c r="O88" i="14"/>
  <c r="N88" i="14"/>
  <c r="M88" i="14"/>
  <c r="L88" i="14"/>
  <c r="K88" i="14"/>
  <c r="J88" i="14"/>
  <c r="I88" i="14"/>
  <c r="H88" i="14"/>
  <c r="G88" i="14"/>
  <c r="F88" i="14"/>
  <c r="E88" i="14"/>
  <c r="D88" i="14"/>
  <c r="C88" i="14"/>
  <c r="B88" i="14"/>
  <c r="A88" i="14"/>
  <c r="V87" i="14"/>
  <c r="U87" i="14"/>
  <c r="T87" i="14"/>
  <c r="S87" i="14"/>
  <c r="R87" i="14"/>
  <c r="Q87" i="14"/>
  <c r="P87" i="14"/>
  <c r="O87" i="14"/>
  <c r="N87" i="14"/>
  <c r="M87" i="14"/>
  <c r="L87" i="14"/>
  <c r="K87" i="14"/>
  <c r="J87" i="14"/>
  <c r="I87" i="14"/>
  <c r="H87" i="14"/>
  <c r="G87" i="14"/>
  <c r="F87" i="14"/>
  <c r="E87" i="14"/>
  <c r="D87" i="14"/>
  <c r="C87" i="14"/>
  <c r="B87" i="14"/>
  <c r="A87" i="14"/>
  <c r="V86" i="14"/>
  <c r="U86" i="14"/>
  <c r="T86" i="14"/>
  <c r="S86" i="14"/>
  <c r="R86" i="14"/>
  <c r="Q86" i="14"/>
  <c r="P86" i="14"/>
  <c r="O86" i="14"/>
  <c r="N86" i="14"/>
  <c r="M86" i="14"/>
  <c r="L86" i="14"/>
  <c r="K86" i="14"/>
  <c r="J86" i="14"/>
  <c r="I86" i="14"/>
  <c r="H86" i="14"/>
  <c r="G86" i="14"/>
  <c r="F86" i="14"/>
  <c r="E86" i="14"/>
  <c r="D86" i="14"/>
  <c r="C86" i="14"/>
  <c r="B86" i="14"/>
  <c r="A86" i="14"/>
  <c r="V85" i="14"/>
  <c r="U85" i="14"/>
  <c r="T85" i="14"/>
  <c r="S85" i="14"/>
  <c r="R85" i="14"/>
  <c r="Q85" i="14"/>
  <c r="P85" i="14"/>
  <c r="O85" i="14"/>
  <c r="N85" i="14"/>
  <c r="M85" i="14"/>
  <c r="L85" i="14"/>
  <c r="K85" i="14"/>
  <c r="J85" i="14"/>
  <c r="I85" i="14"/>
  <c r="H85" i="14"/>
  <c r="G85" i="14"/>
  <c r="F85" i="14"/>
  <c r="E85" i="14"/>
  <c r="D85" i="14"/>
  <c r="C85" i="14"/>
  <c r="B85" i="14"/>
  <c r="A85" i="14"/>
  <c r="V84" i="14"/>
  <c r="U84" i="14"/>
  <c r="T84" i="14"/>
  <c r="S84" i="14"/>
  <c r="R84" i="14"/>
  <c r="Q84" i="14"/>
  <c r="P84" i="14"/>
  <c r="O84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B84" i="14"/>
  <c r="A84" i="14"/>
  <c r="V83" i="14"/>
  <c r="U83" i="14"/>
  <c r="T83" i="14"/>
  <c r="S83" i="14"/>
  <c r="R83" i="14"/>
  <c r="Q83" i="14"/>
  <c r="P83" i="14"/>
  <c r="O83" i="14"/>
  <c r="N83" i="14"/>
  <c r="M83" i="14"/>
  <c r="L83" i="14"/>
  <c r="K83" i="14"/>
  <c r="J83" i="14"/>
  <c r="I83" i="14"/>
  <c r="H83" i="14"/>
  <c r="G83" i="14"/>
  <c r="F83" i="14"/>
  <c r="E83" i="14"/>
  <c r="D83" i="14"/>
  <c r="C83" i="14"/>
  <c r="B83" i="14"/>
  <c r="A83" i="14"/>
  <c r="V82" i="14"/>
  <c r="U82" i="14"/>
  <c r="T82" i="14"/>
  <c r="S82" i="14"/>
  <c r="R82" i="14"/>
  <c r="Q82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B82" i="14"/>
  <c r="A82" i="14"/>
  <c r="V81" i="14"/>
  <c r="U81" i="14"/>
  <c r="T81" i="14"/>
  <c r="S81" i="14"/>
  <c r="R81" i="14"/>
  <c r="Q81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D81" i="14"/>
  <c r="C81" i="14"/>
  <c r="B81" i="14"/>
  <c r="A81" i="14"/>
  <c r="V80" i="14"/>
  <c r="U80" i="14"/>
  <c r="T80" i="14"/>
  <c r="S80" i="14"/>
  <c r="R80" i="14"/>
  <c r="Q80" i="14"/>
  <c r="P80" i="14"/>
  <c r="O80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B80" i="14"/>
  <c r="A80" i="14"/>
  <c r="V79" i="14"/>
  <c r="U79" i="14"/>
  <c r="T79" i="14"/>
  <c r="S79" i="14"/>
  <c r="R79" i="14"/>
  <c r="Q79" i="14"/>
  <c r="P79" i="14"/>
  <c r="O79" i="14"/>
  <c r="N79" i="14"/>
  <c r="M79" i="14"/>
  <c r="L79" i="14"/>
  <c r="K79" i="14"/>
  <c r="J79" i="14"/>
  <c r="I79" i="14"/>
  <c r="H79" i="14"/>
  <c r="G79" i="14"/>
  <c r="F79" i="14"/>
  <c r="E79" i="14"/>
  <c r="D79" i="14"/>
  <c r="C79" i="14"/>
  <c r="B79" i="14"/>
  <c r="A79" i="14"/>
  <c r="V78" i="14"/>
  <c r="U78" i="14"/>
  <c r="T78" i="14"/>
  <c r="S78" i="14"/>
  <c r="R78" i="14"/>
  <c r="Q78" i="14"/>
  <c r="P78" i="14"/>
  <c r="O78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B78" i="14"/>
  <c r="A78" i="14"/>
  <c r="V77" i="14"/>
  <c r="U77" i="14"/>
  <c r="T77" i="14"/>
  <c r="S77" i="14"/>
  <c r="R77" i="14"/>
  <c r="Q77" i="14"/>
  <c r="P77" i="14"/>
  <c r="O77" i="14"/>
  <c r="N77" i="14"/>
  <c r="M77" i="14"/>
  <c r="L77" i="14"/>
  <c r="K77" i="14"/>
  <c r="J77" i="14"/>
  <c r="I77" i="14"/>
  <c r="H77" i="14"/>
  <c r="G77" i="14"/>
  <c r="F77" i="14"/>
  <c r="E77" i="14"/>
  <c r="D77" i="14"/>
  <c r="C77" i="14"/>
  <c r="B77" i="14"/>
  <c r="A77" i="14"/>
  <c r="V76" i="14"/>
  <c r="U76" i="14"/>
  <c r="T76" i="14"/>
  <c r="S76" i="14"/>
  <c r="R76" i="14"/>
  <c r="Q76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B76" i="14"/>
  <c r="A76" i="14"/>
  <c r="V75" i="14"/>
  <c r="U75" i="14"/>
  <c r="T75" i="14"/>
  <c r="S75" i="14"/>
  <c r="R75" i="14"/>
  <c r="Q75" i="14"/>
  <c r="P75" i="14"/>
  <c r="O75" i="14"/>
  <c r="N75" i="14"/>
  <c r="M75" i="14"/>
  <c r="L75" i="14"/>
  <c r="K75" i="14"/>
  <c r="J75" i="14"/>
  <c r="I75" i="14"/>
  <c r="H75" i="14"/>
  <c r="G75" i="14"/>
  <c r="F75" i="14"/>
  <c r="E75" i="14"/>
  <c r="D75" i="14"/>
  <c r="C75" i="14"/>
  <c r="B75" i="14"/>
  <c r="A75" i="14"/>
  <c r="V74" i="14"/>
  <c r="U74" i="14"/>
  <c r="T74" i="14"/>
  <c r="S74" i="14"/>
  <c r="R74" i="14"/>
  <c r="Q74" i="14"/>
  <c r="P74" i="14"/>
  <c r="O74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B74" i="14"/>
  <c r="A74" i="14"/>
  <c r="V73" i="14"/>
  <c r="U73" i="14"/>
  <c r="T73" i="14"/>
  <c r="S73" i="14"/>
  <c r="R73" i="14"/>
  <c r="Q73" i="14"/>
  <c r="P73" i="14"/>
  <c r="O73" i="14"/>
  <c r="N73" i="14"/>
  <c r="M73" i="14"/>
  <c r="L73" i="14"/>
  <c r="K73" i="14"/>
  <c r="J73" i="14"/>
  <c r="I73" i="14"/>
  <c r="H73" i="14"/>
  <c r="G73" i="14"/>
  <c r="F73" i="14"/>
  <c r="E73" i="14"/>
  <c r="D73" i="14"/>
  <c r="C73" i="14"/>
  <c r="B73" i="14"/>
  <c r="A73" i="14"/>
  <c r="V72" i="14"/>
  <c r="U72" i="14"/>
  <c r="T72" i="14"/>
  <c r="S72" i="14"/>
  <c r="R72" i="14"/>
  <c r="Q72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B72" i="14"/>
  <c r="A72" i="14"/>
  <c r="V71" i="14"/>
  <c r="U71" i="14"/>
  <c r="T71" i="14"/>
  <c r="S71" i="14"/>
  <c r="R71" i="14"/>
  <c r="Q71" i="14"/>
  <c r="P71" i="14"/>
  <c r="O71" i="14"/>
  <c r="N71" i="14"/>
  <c r="M71" i="14"/>
  <c r="L71" i="14"/>
  <c r="K71" i="14"/>
  <c r="J71" i="14"/>
  <c r="I71" i="14"/>
  <c r="H71" i="14"/>
  <c r="G71" i="14"/>
  <c r="F71" i="14"/>
  <c r="E71" i="14"/>
  <c r="D71" i="14"/>
  <c r="C71" i="14"/>
  <c r="B71" i="14"/>
  <c r="A71" i="14"/>
  <c r="V70" i="14"/>
  <c r="U70" i="14"/>
  <c r="T70" i="14"/>
  <c r="S70" i="14"/>
  <c r="R70" i="14"/>
  <c r="Q70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B70" i="14"/>
  <c r="A70" i="14"/>
  <c r="V69" i="14"/>
  <c r="U69" i="14"/>
  <c r="T69" i="14"/>
  <c r="S69" i="14"/>
  <c r="R69" i="14"/>
  <c r="Q69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D69" i="14"/>
  <c r="C69" i="14"/>
  <c r="B69" i="14"/>
  <c r="A69" i="14"/>
  <c r="V68" i="14"/>
  <c r="U68" i="14"/>
  <c r="T68" i="14"/>
  <c r="S68" i="14"/>
  <c r="R68" i="14"/>
  <c r="Q68" i="14"/>
  <c r="P68" i="14"/>
  <c r="O68" i="14"/>
  <c r="N68" i="14"/>
  <c r="M68" i="14"/>
  <c r="L68" i="14"/>
  <c r="K68" i="14"/>
  <c r="J68" i="14"/>
  <c r="I68" i="14"/>
  <c r="H68" i="14"/>
  <c r="G68" i="14"/>
  <c r="F68" i="14"/>
  <c r="E68" i="14"/>
  <c r="D68" i="14"/>
  <c r="C68" i="14"/>
  <c r="B68" i="14"/>
  <c r="A68" i="14"/>
  <c r="V67" i="14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C67" i="14"/>
  <c r="B67" i="14"/>
  <c r="A67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B66" i="14"/>
  <c r="A66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C65" i="14"/>
  <c r="B65" i="14"/>
  <c r="A65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B64" i="14"/>
  <c r="A64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D63" i="14"/>
  <c r="C63" i="14"/>
  <c r="B63" i="14"/>
  <c r="A63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B62" i="14"/>
  <c r="A62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D61" i="14"/>
  <c r="C61" i="14"/>
  <c r="B61" i="14"/>
  <c r="A61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B60" i="14"/>
  <c r="A60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C59" i="14"/>
  <c r="B59" i="14"/>
  <c r="A59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C58" i="14"/>
  <c r="B58" i="14"/>
  <c r="A58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C57" i="14"/>
  <c r="B57" i="14"/>
  <c r="A57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B56" i="14"/>
  <c r="A56" i="14"/>
  <c r="V55" i="14"/>
  <c r="U55" i="14"/>
  <c r="T55" i="14"/>
  <c r="S55" i="14"/>
  <c r="R55" i="14"/>
  <c r="Q55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B55" i="14"/>
  <c r="A55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B54" i="14"/>
  <c r="A54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C53" i="14"/>
  <c r="B53" i="14"/>
  <c r="A53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B52" i="14"/>
  <c r="A52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A51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A50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49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48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47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46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45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44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43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42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41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40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39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38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37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36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35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34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33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32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31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30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29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28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27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26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25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24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23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22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21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20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19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18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17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16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15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14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13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12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11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10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9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8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7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6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5" i="14"/>
  <c r="V4" i="14"/>
  <c r="U4" i="14"/>
  <c r="T4" i="14"/>
  <c r="S4" i="14"/>
  <c r="R4" i="14"/>
  <c r="Q4" i="14"/>
  <c r="Q2" i="14" s="1"/>
  <c r="B20" i="15" s="1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A3" i="14"/>
  <c r="G38" i="5"/>
  <c r="J35" i="5"/>
  <c r="G19" i="5"/>
  <c r="G9" i="5"/>
  <c r="G8" i="5"/>
  <c r="D2" i="14" l="1"/>
  <c r="B6" i="15" s="1"/>
  <c r="H2" i="14"/>
  <c r="B10" i="15" s="1"/>
  <c r="L2" i="14"/>
  <c r="B15" i="15" s="1"/>
  <c r="P2" i="14"/>
  <c r="B19" i="15" s="1"/>
  <c r="T2" i="14"/>
  <c r="B23" i="15" s="1"/>
  <c r="G2" i="14"/>
  <c r="B9" i="15" s="1"/>
  <c r="K2" i="14"/>
  <c r="B14" i="15" s="1"/>
  <c r="S2" i="14"/>
  <c r="B22" i="15" s="1"/>
  <c r="C2" i="14"/>
  <c r="B5" i="15" s="1"/>
  <c r="O2" i="14"/>
  <c r="B18" i="15" s="1"/>
  <c r="W234" i="14"/>
  <c r="W238" i="14"/>
  <c r="W242" i="14"/>
  <c r="W246" i="14"/>
  <c r="W250" i="14"/>
  <c r="W254" i="14"/>
  <c r="W156" i="14"/>
  <c r="W159" i="14"/>
  <c r="W160" i="14"/>
  <c r="W164" i="14"/>
  <c r="W168" i="14"/>
  <c r="W171" i="14"/>
  <c r="W172" i="14"/>
  <c r="W175" i="14"/>
  <c r="W176" i="14"/>
  <c r="W180" i="14"/>
  <c r="W184" i="14"/>
  <c r="W187" i="14"/>
  <c r="W188" i="14"/>
  <c r="W191" i="14"/>
  <c r="W192" i="14"/>
  <c r="W200" i="14"/>
  <c r="W203" i="14"/>
  <c r="W204" i="14"/>
  <c r="W208" i="14"/>
  <c r="W212" i="14"/>
  <c r="W213" i="14"/>
  <c r="W216" i="14"/>
  <c r="W217" i="14"/>
  <c r="W219" i="14"/>
  <c r="W220" i="14"/>
  <c r="W223" i="14"/>
  <c r="W224" i="14"/>
  <c r="W228" i="14"/>
  <c r="W229" i="14"/>
  <c r="W232" i="14"/>
  <c r="W233" i="14"/>
  <c r="W11" i="14"/>
  <c r="A2" i="14"/>
  <c r="B3" i="15" s="1"/>
  <c r="W3" i="14"/>
  <c r="I2" i="14"/>
  <c r="B11" i="15" s="1"/>
  <c r="W7" i="14"/>
  <c r="W10" i="14"/>
  <c r="W12" i="14"/>
  <c r="W19" i="14"/>
  <c r="W20" i="14"/>
  <c r="W27" i="14"/>
  <c r="W28" i="14"/>
  <c r="W33" i="14"/>
  <c r="W40" i="14"/>
  <c r="W41" i="14"/>
  <c r="W43" i="14"/>
  <c r="W44" i="14"/>
  <c r="W48" i="14"/>
  <c r="W49" i="14"/>
  <c r="W51" i="14"/>
  <c r="W52" i="14"/>
  <c r="W56" i="14"/>
  <c r="W57" i="14"/>
  <c r="W59" i="14"/>
  <c r="W60" i="14"/>
  <c r="W64" i="14"/>
  <c r="W72" i="14"/>
  <c r="W76" i="14"/>
  <c r="W81" i="14"/>
  <c r="W84" i="14"/>
  <c r="W89" i="14"/>
  <c r="W92" i="14"/>
  <c r="W100" i="14"/>
  <c r="W6" i="14"/>
  <c r="W8" i="14"/>
  <c r="E2" i="14"/>
  <c r="B7" i="15" s="1"/>
  <c r="M2" i="14"/>
  <c r="B16" i="15" s="1"/>
  <c r="U2" i="14"/>
  <c r="B24" i="15" s="1"/>
  <c r="W14" i="14"/>
  <c r="W18" i="14"/>
  <c r="W22" i="14"/>
  <c r="W26" i="14"/>
  <c r="W30" i="14"/>
  <c r="W38" i="14"/>
  <c r="W42" i="14"/>
  <c r="W46" i="14"/>
  <c r="W50" i="14"/>
  <c r="W54" i="14"/>
  <c r="W58" i="14"/>
  <c r="W62" i="14"/>
  <c r="W66" i="14"/>
  <c r="W70" i="14"/>
  <c r="W74" i="14"/>
  <c r="W78" i="14"/>
  <c r="W86" i="14"/>
  <c r="W90" i="14"/>
  <c r="W94" i="14"/>
  <c r="W98" i="14"/>
  <c r="W102" i="14"/>
  <c r="W106" i="14"/>
  <c r="W110" i="14"/>
  <c r="W114" i="14"/>
  <c r="W118" i="14"/>
  <c r="W122" i="14"/>
  <c r="W126" i="14"/>
  <c r="W130" i="14"/>
  <c r="W134" i="14"/>
  <c r="W138" i="14"/>
  <c r="W142" i="14"/>
  <c r="W146" i="14"/>
  <c r="W150" i="14"/>
  <c r="W154" i="14"/>
  <c r="W158" i="14"/>
  <c r="W162" i="14"/>
  <c r="W166" i="14"/>
  <c r="W170" i="14"/>
  <c r="W174" i="14"/>
  <c r="W178" i="14"/>
  <c r="W182" i="14"/>
  <c r="W186" i="14"/>
  <c r="W190" i="14"/>
  <c r="W194" i="14"/>
  <c r="W198" i="14"/>
  <c r="W202" i="14"/>
  <c r="W206" i="14"/>
  <c r="W210" i="14"/>
  <c r="W214" i="14"/>
  <c r="W218" i="14"/>
  <c r="W222" i="14"/>
  <c r="W226" i="14"/>
  <c r="W230" i="14"/>
  <c r="W148" i="14"/>
  <c r="W235" i="14"/>
  <c r="W237" i="14"/>
  <c r="W239" i="14"/>
  <c r="W240" i="14"/>
  <c r="W241" i="14"/>
  <c r="W243" i="14"/>
  <c r="W244" i="14"/>
  <c r="W245" i="14"/>
  <c r="W247" i="14"/>
  <c r="W248" i="14"/>
  <c r="W249" i="14"/>
  <c r="W251" i="14"/>
  <c r="W252" i="14"/>
  <c r="W253" i="14"/>
  <c r="W16" i="14"/>
  <c r="W24" i="14"/>
  <c r="W32" i="14"/>
  <c r="W36" i="14"/>
  <c r="W37" i="14"/>
  <c r="W67" i="14"/>
  <c r="W68" i="14"/>
  <c r="W75" i="14"/>
  <c r="W80" i="14"/>
  <c r="W83" i="14"/>
  <c r="W88" i="14"/>
  <c r="W91" i="14"/>
  <c r="W95" i="14"/>
  <c r="W96" i="14"/>
  <c r="W104" i="14"/>
  <c r="W107" i="14"/>
  <c r="W108" i="14"/>
  <c r="W111" i="14"/>
  <c r="W112" i="14"/>
  <c r="W116" i="14"/>
  <c r="W120" i="14"/>
  <c r="W123" i="14"/>
  <c r="W124" i="14"/>
  <c r="W127" i="14"/>
  <c r="W128" i="14"/>
  <c r="W132" i="14"/>
  <c r="W136" i="14"/>
  <c r="W139" i="14"/>
  <c r="W140" i="14"/>
  <c r="W143" i="14"/>
  <c r="W144" i="14"/>
  <c r="W152" i="14"/>
  <c r="W155" i="14"/>
  <c r="W196" i="14"/>
  <c r="W207" i="14"/>
  <c r="W9" i="14"/>
  <c r="W17" i="14"/>
  <c r="W21" i="14"/>
  <c r="W65" i="14"/>
  <c r="W69" i="14"/>
  <c r="W97" i="14"/>
  <c r="W101" i="14"/>
  <c r="W113" i="14"/>
  <c r="W117" i="14"/>
  <c r="W129" i="14"/>
  <c r="W133" i="14"/>
  <c r="W145" i="14"/>
  <c r="W149" i="14"/>
  <c r="W161" i="14"/>
  <c r="W165" i="14"/>
  <c r="W177" i="14"/>
  <c r="W181" i="14"/>
  <c r="W193" i="14"/>
  <c r="W197" i="14"/>
  <c r="W34" i="14"/>
  <c r="W5" i="14"/>
  <c r="W13" i="14"/>
  <c r="W29" i="14"/>
  <c r="W35" i="14"/>
  <c r="W61" i="14"/>
  <c r="W93" i="14"/>
  <c r="W99" i="14"/>
  <c r="W109" i="14"/>
  <c r="W115" i="14"/>
  <c r="W125" i="14"/>
  <c r="W131" i="14"/>
  <c r="W141" i="14"/>
  <c r="W147" i="14"/>
  <c r="W157" i="14"/>
  <c r="W163" i="14"/>
  <c r="W173" i="14"/>
  <c r="W179" i="14"/>
  <c r="W189" i="14"/>
  <c r="W195" i="14"/>
  <c r="W209" i="14"/>
  <c r="W211" i="14"/>
  <c r="W225" i="14"/>
  <c r="W227" i="14"/>
  <c r="B2" i="14"/>
  <c r="B4" i="15" s="1"/>
  <c r="F2" i="14"/>
  <c r="B8" i="15" s="1"/>
  <c r="J2" i="14"/>
  <c r="B12" i="15" s="1"/>
  <c r="N2" i="14"/>
  <c r="B17" i="15" s="1"/>
  <c r="R2" i="14"/>
  <c r="B21" i="15" s="1"/>
  <c r="V2" i="14"/>
  <c r="B13" i="15" s="1"/>
  <c r="W23" i="14"/>
  <c r="W39" i="14"/>
  <c r="W53" i="14"/>
  <c r="W55" i="14"/>
  <c r="W71" i="14"/>
  <c r="W85" i="14"/>
  <c r="W87" i="14"/>
  <c r="W103" i="14"/>
  <c r="W119" i="14"/>
  <c r="W135" i="14"/>
  <c r="W151" i="14"/>
  <c r="W167" i="14"/>
  <c r="W183" i="14"/>
  <c r="W199" i="14"/>
  <c r="W215" i="14"/>
  <c r="W231" i="14"/>
  <c r="W4" i="14"/>
  <c r="W82" i="14"/>
  <c r="W236" i="14"/>
  <c r="W15" i="14"/>
  <c r="W25" i="14"/>
  <c r="W31" i="14"/>
  <c r="W45" i="14"/>
  <c r="W47" i="14"/>
  <c r="W63" i="14"/>
  <c r="W73" i="14"/>
  <c r="W77" i="14"/>
  <c r="W79" i="14"/>
  <c r="W105" i="14"/>
  <c r="W121" i="14"/>
  <c r="W137" i="14"/>
  <c r="W153" i="14"/>
  <c r="W169" i="14"/>
  <c r="W185" i="14"/>
  <c r="W201" i="14"/>
  <c r="W205" i="14"/>
  <c r="W221" i="14"/>
  <c r="B26" i="15" l="1"/>
  <c r="W2" i="14"/>
</calcChain>
</file>

<file path=xl/sharedStrings.xml><?xml version="1.0" encoding="utf-8"?>
<sst xmlns="http://schemas.openxmlformats.org/spreadsheetml/2006/main" count="5049" uniqueCount="5049">
  <si>
    <t>Список сотрудников</t>
  </si>
  <si>
    <t>Министерство образования и науки Российской Федерации
Федеральное государственное бюджетное образовательное учреждение
Высшего профессионального образования
РОССИЙСКИЙ ЭКОНОМИЧЕСКИЙ УНИВЕРСИТЕТ ИМ. Г.В. ПЛЕХАНОВА
(РЭУ им. Г.В. Плеханова)</t>
  </si>
  <si>
    <t>Научные публикации</t>
  </si>
  <si>
    <t>Объем выполненных НИР</t>
  </si>
  <si>
    <t>Наименование структурного подразделения</t>
  </si>
  <si>
    <t>Заявки на участие в конкурсах на выполнение НИР</t>
  </si>
  <si>
    <t>Ф.И.О.</t>
  </si>
  <si>
    <t>Участие в выставках</t>
  </si>
  <si>
    <t>Участие кафедры в международных программах, проектах, договорах  творческого содружества</t>
  </si>
  <si>
    <t>Наименование структурного подразделения</t>
  </si>
  <si>
    <t>Наименование заявки НИР</t>
  </si>
  <si>
    <t>Дата проведения конкурса</t>
  </si>
  <si>
    <t>Патенты, в том числе на полезную модель и прочие РИД</t>
  </si>
  <si>
    <t>НИР, выполненные НПР кафедры в сторонних организациях</t>
  </si>
  <si>
    <t>Должность</t>
  </si>
  <si>
    <t>Премии, награды, дипломы и аттестаты повышения квалификации сотрудников</t>
  </si>
  <si>
    <t>Статус</t>
  </si>
  <si>
    <t>Заказчик НИР</t>
  </si>
  <si>
    <t>Источник финансирования НИР</t>
  </si>
  <si>
    <t>Руководитель НИР, ФИО</t>
  </si>
  <si>
    <t>Стоимость НИР, тыс.руб.</t>
  </si>
  <si>
    <t>Организация научной работы студентов кафедрой</t>
  </si>
  <si>
    <t>Кафедра менеджмента и мировой экономики Краснодарского филиала</t>
  </si>
  <si>
    <t>Участие в мероприятиях, повышающих имидж Университета</t>
  </si>
  <si>
    <t>Наименование структурного подразделения</t>
  </si>
  <si>
    <t>Учебник с грифом УМО</t>
  </si>
  <si>
    <t>Должности</t>
  </si>
  <si>
    <t>Наименование структурного подразделения</t>
  </si>
  <si>
    <t>Наименование структурного подразделения</t>
  </si>
  <si>
    <t>Учебник с грифом УМО</t>
  </si>
  <si>
    <t>Учебник с грифом Минобрнауки России</t>
  </si>
  <si>
    <t>Ученые степени</t>
  </si>
  <si>
    <t>Ученые звания</t>
  </si>
  <si>
    <t>Виды изданий</t>
  </si>
  <si>
    <t>Учебник с другим грифом</t>
  </si>
  <si>
    <t>Периоды</t>
  </si>
  <si>
    <t>Страны</t>
  </si>
  <si>
    <t>Источники финансирования НИР</t>
  </si>
  <si>
    <t>Учебник без грифа</t>
  </si>
  <si>
    <t>Программа, в рамках которой выполняется НИР</t>
  </si>
  <si>
    <t>публикация докладов конф</t>
  </si>
  <si>
    <t>Электронный учебник</t>
  </si>
  <si>
    <t>Учебник с грифом Минобрнауки России</t>
  </si>
  <si>
    <t>Учебник с другим грифом</t>
  </si>
  <si>
    <t>Учебник без грифа</t>
  </si>
  <si>
    <t>Электронный учебник</t>
  </si>
  <si>
    <t>Учебное пособие с грифом УМО</t>
  </si>
  <si>
    <t>Учебное пособие с грифом Минобрнауки России</t>
  </si>
  <si>
    <t>Учебное пособие с другим грифом</t>
  </si>
  <si>
    <t>Учебное пособие без грифа</t>
  </si>
  <si>
    <t>Учебная программа</t>
  </si>
  <si>
    <t>Монография, изданная в РФ</t>
  </si>
  <si>
    <t>Монография, изданная зарубежом</t>
  </si>
  <si>
    <t>Индексируемая РИНЦ статья в изданиях ВАК и РАН</t>
  </si>
  <si>
    <t>Статус заявки</t>
  </si>
  <si>
    <t>Виды ИС</t>
  </si>
  <si>
    <t>Учебное пособие с грифом УМО</t>
  </si>
  <si>
    <t>Виды мероприятий</t>
  </si>
  <si>
    <t>Учебное пособие с грифом Минобрнауки России</t>
  </si>
  <si>
    <t>Индексируемая РИНЦ статья в прочих российских изданиях</t>
  </si>
  <si>
    <t>Индексируемая SCOPUS статья в зарубежных...</t>
  </si>
  <si>
    <t>Индексируемая Web Of Science‎ статья в зарубежных ...</t>
  </si>
  <si>
    <t>Неиндексируемая РИНЦ статья в отраслевых ...</t>
  </si>
  <si>
    <t>Неиндексируемая SCOPUS статья в зарубежных сборниках трудов и конференций</t>
  </si>
  <si>
    <t>Неиндексируемая Web Of Science‎ статья в зарубежных ...</t>
  </si>
  <si>
    <t>Кафедральный сборник статей</t>
  </si>
  <si>
    <t>Сборник научных трудов филиала</t>
  </si>
  <si>
    <t>Учебное пособие с другим грифом</t>
  </si>
  <si>
    <t>ФИО</t>
  </si>
  <si>
    <t>Учебное пособие без грифа</t>
  </si>
  <si>
    <t>Учебная программа</t>
  </si>
  <si>
    <t>Наименование</t>
  </si>
  <si>
    <t>Методические пособия</t>
  </si>
  <si>
    <t>Организация, выдавшая документ</t>
  </si>
  <si>
    <t>Страна</t>
  </si>
  <si>
    <t>Дата</t>
  </si>
  <si>
    <t>Монография, изданная в РФ</t>
  </si>
  <si>
    <t>Монография, изданная зарубежом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</si>
  <si>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</si>
  <si>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Развитие теории тройной спирали (TripleHelix) и ее практическая применимость к разработке инвестиционной стратегии и современной международной экономической интеграции субъекта РФ</t>
  </si>
  <si>
    <t>Октябрь 2014</t>
  </si>
  <si>
    <t>Индексируемая РИНЦ статья в прочих российских изданиях</t>
  </si>
  <si>
    <t>Индексируемая SCOPUS статья в зарубежных изданиях и сборниках трудов</t>
  </si>
  <si>
    <t>Индексируемая Web Of Science‎ статья в зарубежных изданиях и сборниках трудов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</si>
  <si>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</si>
  <si>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Неиндексируемая SCOPUS статья в зарубежных сборниках трудов и конференций</t>
  </si>
  <si>
    <t>Неиндексируемая Web Of Science‎ статья в зарубежных сборниках трудов и конференций</t>
  </si>
  <si>
    <t>Участие в научных мероприятиях</t>
  </si>
  <si>
    <t>Количество студентов, участвовавших в НИР</t>
  </si>
  <si>
    <t>Наименование структурного подразделения</t>
  </si>
  <si>
    <t>Название мероприятия, статус</t>
  </si>
  <si>
    <t>Дата проведения</t>
  </si>
  <si>
    <t>Кафедральный сборник статей</t>
  </si>
  <si>
    <t>Сборник научных трудов филиала</t>
  </si>
  <si>
    <t>Ученая Степень</t>
  </si>
  <si>
    <t>Ученое Звание</t>
  </si>
  <si>
    <t>Кафедра анализа, аудита и информационных технологий Краснодарского филиала</t>
  </si>
  <si>
    <t>Белова Марина Валентиновна</t>
  </si>
  <si>
    <t>Доцент</t>
  </si>
  <si>
    <t>канд. экон. наук</t>
  </si>
  <si>
    <t>Доцент</t>
  </si>
  <si>
    <t>Кафедра анализа, аудита и информационных технологий Краснодарского филиала</t>
  </si>
  <si>
    <t>Богачев Александр Юрьевич</t>
  </si>
  <si>
    <t>Старший преподаватель</t>
  </si>
  <si>
    <t>без ученой степени</t>
  </si>
  <si>
    <t>без ученого звания</t>
  </si>
  <si>
    <t>Кафедра анализа, аудита и информационных технологий Краснодарского филиала</t>
  </si>
  <si>
    <t>Васильева Ларина Федоровна</t>
  </si>
  <si>
    <t>Профессор</t>
  </si>
  <si>
    <t>д-р экон. наук</t>
  </si>
  <si>
    <t>Доцент</t>
  </si>
  <si>
    <t>Кафедра анализа, аудита и информационных технологий Краснодарского филиала</t>
  </si>
  <si>
    <t>Вахрушева Надежда Владимировна</t>
  </si>
  <si>
    <t>Доцент</t>
  </si>
  <si>
    <t>канд. пед. наук</t>
  </si>
  <si>
    <t>без ученого звания</t>
  </si>
  <si>
    <t>Кафедра анализа, аудита и информационных технологий Краснодарского филиала</t>
  </si>
  <si>
    <t>Винсковская Лариса Анатольевна</t>
  </si>
  <si>
    <t>Старший преподаватель</t>
  </si>
  <si>
    <t>без ученой степени</t>
  </si>
  <si>
    <t>без ученого звания</t>
  </si>
  <si>
    <t>Кафедра анализа, аудита и информационных технологий Краснодарского филиала</t>
  </si>
  <si>
    <t>Говдя Виктор Виленович</t>
  </si>
  <si>
    <t>Профессор</t>
  </si>
  <si>
    <t>д-р экон. наук</t>
  </si>
  <si>
    <t>Профессор</t>
  </si>
  <si>
    <t>Кафедра анализа, аудита и информационных технологий Краснодарского филиала</t>
  </si>
  <si>
    <t>Дейкун Денис Геннадиевич</t>
  </si>
  <si>
    <t>Доцент</t>
  </si>
  <si>
    <t>канд. пед. наук</t>
  </si>
  <si>
    <t>Доцент</t>
  </si>
  <si>
    <t>Кафедра анализа, аудита и информационных технологий Краснодарского филиала</t>
  </si>
  <si>
    <t>Дунаев Владислав Игоревич</t>
  </si>
  <si>
    <t>Профессор</t>
  </si>
  <si>
    <t>д-р физ.-мат. наук</t>
  </si>
  <si>
    <t>Доцент</t>
  </si>
  <si>
    <t>Кафедра анализа, аудита и информационных технологий Краснодарского филиала</t>
  </si>
  <si>
    <t>Житкова Ольга Михайловна</t>
  </si>
  <si>
    <t>Доцент</t>
  </si>
  <si>
    <t>канд. экон. наук</t>
  </si>
  <si>
    <t>без ученого звания</t>
  </si>
  <si>
    <t>Кафедра анализа, аудита и информационных технологий Краснодарского филиала</t>
  </si>
  <si>
    <t>Жучков Игорь Александрович</t>
  </si>
  <si>
    <t>Доцент</t>
  </si>
  <si>
    <t>канд. техн. наук</t>
  </si>
  <si>
    <t>Доцент</t>
  </si>
  <si>
    <t>Кафедра анализа, аудита и информационных технологий Краснодарского филиала</t>
  </si>
  <si>
    <t>Золотарев Роман Иванович</t>
  </si>
  <si>
    <t>Доцент</t>
  </si>
  <si>
    <t>д-р пед. наук</t>
  </si>
  <si>
    <t>без ученого звания</t>
  </si>
  <si>
    <t>Кафедра анализа, аудита и информационных технологий Краснодарского филиала</t>
  </si>
  <si>
    <t>Калайдина Галина Вениаминовна</t>
  </si>
  <si>
    <t>Доцент</t>
  </si>
  <si>
    <t>канд. физ.-мат. наук</t>
  </si>
  <si>
    <t>Доцент</t>
  </si>
  <si>
    <t>Кафедра анализа, аудита и информационных технологий Краснодарского филиала</t>
  </si>
  <si>
    <t>Касьянова Светлана Амеровна</t>
  </si>
  <si>
    <t>Доцент</t>
  </si>
  <si>
    <t>канд. экон. наук</t>
  </si>
  <si>
    <t>Доцент</t>
  </si>
  <si>
    <t>Кафедра анализа, аудита и информационных технологий Краснодарского филиала</t>
  </si>
  <si>
    <t>Климова Наталья Владимировна</t>
  </si>
  <si>
    <t>Профессор</t>
  </si>
  <si>
    <t>д-р экон. наук</t>
  </si>
  <si>
    <t>Профессор</t>
  </si>
  <si>
    <t>Кафедра анализа, аудита и информационных технологий Краснодарского филиала</t>
  </si>
  <si>
    <t>Князева Елена Валериевна</t>
  </si>
  <si>
    <t>Доцент</t>
  </si>
  <si>
    <t>канд. пед. наук</t>
  </si>
  <si>
    <t>без ученого звания</t>
  </si>
  <si>
    <t>Кафедра анализа, аудита и информационных технологий Краснодарского филиала</t>
  </si>
  <si>
    <t>Колодий Александр Сергеевич</t>
  </si>
  <si>
    <t>Старший преподаватель</t>
  </si>
  <si>
    <t>без ученой степени</t>
  </si>
  <si>
    <t>без ученого звания</t>
  </si>
  <si>
    <t>Кафедра анализа, аудита и информационных технологий Краснодарского филиала</t>
  </si>
  <si>
    <t>Кузнецова Ирина Михайловна</t>
  </si>
  <si>
    <t>Доцент</t>
  </si>
  <si>
    <t>канд. экон. наук</t>
  </si>
  <si>
    <t>Доцент</t>
  </si>
  <si>
    <t>Кафедра анализа, аудита и информационных технологий Краснодарского филиала</t>
  </si>
  <si>
    <t>Кухаренко Лилия Валериевна</t>
  </si>
  <si>
    <t>Доцент</t>
  </si>
  <si>
    <t>канд. культурологии</t>
  </si>
  <si>
    <t>Доцент</t>
  </si>
  <si>
    <t>Кафедра анализа, аудита и информационных технологий Краснодарского филиала</t>
  </si>
  <si>
    <t>Куштанок Светлана Аскеровна</t>
  </si>
  <si>
    <t>Доцент</t>
  </si>
  <si>
    <t>канд. экон. наук</t>
  </si>
  <si>
    <t>Доцент</t>
  </si>
  <si>
    <t>Кафедра анализа, аудита и информационных технологий Краснодарского филиала</t>
  </si>
  <si>
    <t>Лактионова Нина Викторовна</t>
  </si>
  <si>
    <t>Заведующий</t>
  </si>
  <si>
    <t>канд. экон. наук</t>
  </si>
  <si>
    <t>Доцент</t>
  </si>
  <si>
    <t>Кафедра анализа, аудита и информационных технологий Краснодарского филиала</t>
  </si>
  <si>
    <t>Лежнев Алексей Викторович</t>
  </si>
  <si>
    <t>Профессор</t>
  </si>
  <si>
    <t>канд. физ.-мат. наук</t>
  </si>
  <si>
    <t>Доцент</t>
  </si>
  <si>
    <t>Кафедра анализа, аудита и информационных технологий Краснодарского филиала</t>
  </si>
  <si>
    <t>Маркушина Анна Александровна</t>
  </si>
  <si>
    <t>Старший преподаватель</t>
  </si>
  <si>
    <t>без ученой степени</t>
  </si>
  <si>
    <t>без ученого звания</t>
  </si>
  <si>
    <t>Кафедра анализа, аудита и информационных технологий Краснодарского филиала</t>
  </si>
  <si>
    <t>Нестеренко Александр Григорьевич</t>
  </si>
  <si>
    <t>Доцент</t>
  </si>
  <si>
    <t>д-р физ.-мат. наук</t>
  </si>
  <si>
    <t>без ученого звания</t>
  </si>
  <si>
    <t>Кафедра анализа, аудита и информационных технологий Краснодарского филиала</t>
  </si>
  <si>
    <t>Наименование структурного подразделения</t>
  </si>
  <si>
    <t>Николаева Ирина Валентиновна</t>
  </si>
  <si>
    <t>Доцент</t>
  </si>
  <si>
    <t>канд. техн. наук</t>
  </si>
  <si>
    <t>Доцент</t>
  </si>
  <si>
    <t>Кафедра анализа, аудита и информационных технологий Краснодарского филиала</t>
  </si>
  <si>
    <t>Нитиевский Виктор Станиславович</t>
  </si>
  <si>
    <t>Доцент</t>
  </si>
  <si>
    <t>канд. филол. наук</t>
  </si>
  <si>
    <t>без ученого звания</t>
  </si>
  <si>
    <t>Кафедра анализа, аудита и информационных технологий Краснодарского филиала</t>
  </si>
  <si>
    <t>Оксанич Елена Анатольевна</t>
  </si>
  <si>
    <t>Доцент</t>
  </si>
  <si>
    <t>канд. экон. наук</t>
  </si>
  <si>
    <t>Доцент</t>
  </si>
  <si>
    <t>Наименование темы</t>
  </si>
  <si>
    <t>Кафедра анализа, аудита и информационных технологий Краснодарского филиала</t>
  </si>
  <si>
    <t>Омельченко Александр Сергеевич</t>
  </si>
  <si>
    <t>Доцент</t>
  </si>
  <si>
    <t>канд. техн. наук</t>
  </si>
  <si>
    <t>Доцент</t>
  </si>
  <si>
    <t>Кафедра анализа, аудита и информационных технологий Краснодарского филиала</t>
  </si>
  <si>
    <t>Осипян Валерий Осипович</t>
  </si>
  <si>
    <t>Профессор</t>
  </si>
  <si>
    <t>д-р физ.-мат. наук</t>
  </si>
  <si>
    <t>Доцент</t>
  </si>
  <si>
    <t>Кафедра анализа, аудита и информационных технологий Краснодарского филиала</t>
  </si>
  <si>
    <t>Пантелеева Ольга Борисовна</t>
  </si>
  <si>
    <t>Доцент</t>
  </si>
  <si>
    <t>канд. экон. наук</t>
  </si>
  <si>
    <t>Доцент</t>
  </si>
  <si>
    <t>Кафедра анализа, аудита и информационных технологий Краснодарского филиала</t>
  </si>
  <si>
    <t>Пиатровский Дмитрий Леонидович</t>
  </si>
  <si>
    <t>Профессор</t>
  </si>
  <si>
    <t>д-р техн. наук</t>
  </si>
  <si>
    <t>Профессор</t>
  </si>
  <si>
    <t>Кафедра анализа, аудита и информационных технологий Краснодарского филиала</t>
  </si>
  <si>
    <t>Пилюк Наталья Викторовна</t>
  </si>
  <si>
    <t>Участник от кафедры</t>
  </si>
  <si>
    <t>Ассистент</t>
  </si>
  <si>
    <t>без ученой степени</t>
  </si>
  <si>
    <t>без ученого звания</t>
  </si>
  <si>
    <t>Кафедра анализа, аудита и информационных технологий Краснодарского филиала</t>
  </si>
  <si>
    <t>Приходько Андрей Иванович</t>
  </si>
  <si>
    <t>Профессор</t>
  </si>
  <si>
    <t>д-р техн. наук</t>
  </si>
  <si>
    <t>Доцент</t>
  </si>
  <si>
    <t>Кафедра анализа, аудита и информационных технологий Краснодарского филиала</t>
  </si>
  <si>
    <t>Прищепа Людмила Владимировна</t>
  </si>
  <si>
    <t>Доцент</t>
  </si>
  <si>
    <t>канд. экон. наук</t>
  </si>
  <si>
    <t>Доцент</t>
  </si>
  <si>
    <t>Кафедра анализа, аудита и информационных технологий Краснодарского филиала</t>
  </si>
  <si>
    <t>Сорокина Галина Александровна</t>
  </si>
  <si>
    <t>Старший преподаватель</t>
  </si>
  <si>
    <t>без ученой степени</t>
  </si>
  <si>
    <t>без ученого звания</t>
  </si>
  <si>
    <t>Кафедра анализа, аудита и информационных технологий Краснодарского филиала</t>
  </si>
  <si>
    <t>Столярова Марина Александровна</t>
  </si>
  <si>
    <t>Доцент</t>
  </si>
  <si>
    <t>канд. экон. наук</t>
  </si>
  <si>
    <t>Доцент</t>
  </si>
  <si>
    <t>Кафедра анализа, аудита и информационных технологий Краснодарского филиала</t>
  </si>
  <si>
    <t>Фешина Елена Васильевна</t>
  </si>
  <si>
    <t>Доцент</t>
  </si>
  <si>
    <t>канд. пед. наук</t>
  </si>
  <si>
    <t>без ученого звания</t>
  </si>
  <si>
    <t>Кафедра анализа, аудита и информационных технологий Краснодарского филиала</t>
  </si>
  <si>
    <t>Фролов Руслан Николаевич</t>
  </si>
  <si>
    <t>Доцент</t>
  </si>
  <si>
    <t>канд. техн. наук</t>
  </si>
  <si>
    <t>без ученого звания</t>
  </si>
  <si>
    <t>Кафедра анализа, аудита и информационных технологий Краснодарского филиала</t>
  </si>
  <si>
    <t>Черник Анна Александровна</t>
  </si>
  <si>
    <t>Наименование структурного подразделения</t>
  </si>
  <si>
    <t>Доцент</t>
  </si>
  <si>
    <t>канд. экон. наук</t>
  </si>
  <si>
    <t>без ученого звания</t>
  </si>
  <si>
    <t>Кафедра анализа, аудита и информационных технологий Краснодарского филиала</t>
  </si>
  <si>
    <t>Чижиков Владимир Иванович</t>
  </si>
  <si>
    <t>Профессор</t>
  </si>
  <si>
    <t>д-р физ.-мат. наук</t>
  </si>
  <si>
    <t>Профессор</t>
  </si>
  <si>
    <t>Кафедра анализа, аудита и информационных технологий Краснодарского филиала</t>
  </si>
  <si>
    <t>Шарудина Зинаида Александровна</t>
  </si>
  <si>
    <t>Доцент</t>
  </si>
  <si>
    <t>канд. экон. наук</t>
  </si>
  <si>
    <t>Доцент</t>
  </si>
  <si>
    <t>Кафедра анализа, аудита и информационных технологий Краснодарского филиала</t>
  </si>
  <si>
    <t>Яблоновский Юрий Анатольевич</t>
  </si>
  <si>
    <t>Доцент</t>
  </si>
  <si>
    <t>канд. техн. наук</t>
  </si>
  <si>
    <t>без ученого звания</t>
  </si>
  <si>
    <t>Кафедра гуманитарных дисциплин и иностранных языков Краснодарского филиала</t>
  </si>
  <si>
    <t>Наименование программы, проекта или договора</t>
  </si>
  <si>
    <t>Организация, с которой ведется сотрудничество</t>
  </si>
  <si>
    <t>Научный руководитель</t>
  </si>
  <si>
    <t>Наименование структурного подразделения</t>
  </si>
  <si>
    <t>Наименование выставки</t>
  </si>
  <si>
    <t>Участники выставки</t>
  </si>
  <si>
    <t>Город проведения выставки</t>
  </si>
  <si>
    <t>Страна</t>
  </si>
  <si>
    <t>Срок действия</t>
  </si>
  <si>
    <t>Наименование структурного подразделения</t>
  </si>
  <si>
    <t>Наименование публикации</t>
  </si>
  <si>
    <t>Автор</t>
  </si>
  <si>
    <t>Тип публикации</t>
  </si>
  <si>
    <t>Издательство (для монографий, учебников, учебных пособий)</t>
  </si>
  <si>
    <t>Дата публикации</t>
  </si>
  <si>
    <t>Страна</t>
  </si>
  <si>
    <t>Наименование журнала/сборника трудов</t>
  </si>
  <si>
    <t>Печатные листы публикации</t>
  </si>
  <si>
    <t>Количество авторов публикации</t>
  </si>
  <si>
    <t>Соавторы, ФИО</t>
  </si>
  <si>
    <t>Тираж
(учебники и учебные пособия, монографии)</t>
  </si>
  <si>
    <t>Кафедра анализа, аудита и информационных технологий Краснодарского филиала</t>
  </si>
  <si>
    <t>Наименование структурного подразделения</t>
  </si>
  <si>
    <t>Наименование  НИР</t>
  </si>
  <si>
    <t>Заказчик НИР</t>
  </si>
  <si>
    <t>Дата окончания НИР</t>
  </si>
  <si>
    <t>Отчет о научной деятельности</t>
  </si>
  <si>
    <t>Дата проведения выставки</t>
  </si>
  <si>
    <t>Место проведения выставки</t>
  </si>
  <si>
    <t>Количество экспонатов представленных на выставке</t>
  </si>
  <si>
    <t>Алексеенко Ольга Ивановна</t>
  </si>
  <si>
    <t>Доцент</t>
  </si>
  <si>
    <t>канд. ист. наук</t>
  </si>
  <si>
    <t>Доцент</t>
  </si>
  <si>
    <t>Кафедра гуманитарных дисциплин и иностранных языков Краснодарского филиала</t>
  </si>
  <si>
    <t>Даниленко Татьяна Валентиновна</t>
  </si>
  <si>
    <t>Доцент</t>
  </si>
  <si>
    <t>канд. филос. наук</t>
  </si>
  <si>
    <t>Доцент</t>
  </si>
  <si>
    <t>Кафедра гуманитарных дисциплин и иностранных языков Краснодарского филиала</t>
  </si>
  <si>
    <t>Должикова Светлана Николаевна</t>
  </si>
  <si>
    <t>Доцент</t>
  </si>
  <si>
    <t>канд. филол. наук</t>
  </si>
  <si>
    <t>Доцент</t>
  </si>
  <si>
    <t>Кафедра гуманитарных дисциплин и иностранных языков Краснодарского филиала</t>
  </si>
  <si>
    <t>Дудченко Анна Владимировна</t>
  </si>
  <si>
    <t>Старший преподаватель</t>
  </si>
  <si>
    <t>без ученой степени</t>
  </si>
  <si>
    <t>без ученого звания</t>
  </si>
  <si>
    <t>Кафедра гуманитарных дисциплин и иностранных языков Краснодарского филиала</t>
  </si>
  <si>
    <t>Еремеева Алена Александровна</t>
  </si>
  <si>
    <t>Доцент</t>
  </si>
  <si>
    <t>канд. филол. наук</t>
  </si>
  <si>
    <t>Доцент</t>
  </si>
  <si>
    <t>Кафедра гуманитарных дисциплин и иностранных языков Краснодарского филиала</t>
  </si>
  <si>
    <t>Кирий Евгения Викторовна</t>
  </si>
  <si>
    <t>Доцент</t>
  </si>
  <si>
    <t>канд. пед. наук</t>
  </si>
  <si>
    <t>Доцент</t>
  </si>
  <si>
    <t>Кафедра гуманитарных дисциплин и иностранных языков Краснодарского филиала</t>
  </si>
  <si>
    <t>Колкарева Инна Николаевна</t>
  </si>
  <si>
    <t>Доцент</t>
  </si>
  <si>
    <t>канд. юрид. наук</t>
  </si>
  <si>
    <t>Доцент</t>
  </si>
  <si>
    <t>Кафедра гуманитарных дисциплин и иностранных языков Краснодарского филиала</t>
  </si>
  <si>
    <t>Максименко Геннадий Стефанович</t>
  </si>
  <si>
    <t>Старший преподаватель</t>
  </si>
  <si>
    <t>без ученой степени</t>
  </si>
  <si>
    <t>без ученого звания</t>
  </si>
  <si>
    <t>Кафедра гуманитарных дисциплин и иностранных языков Краснодарского филиала</t>
  </si>
  <si>
    <t>Максименко Максим Геннадьевич</t>
  </si>
  <si>
    <t>Ассистент</t>
  </si>
  <si>
    <t>без ученой степени</t>
  </si>
  <si>
    <t>без ученого звания</t>
  </si>
  <si>
    <t>Кафедра гуманитарных дисциплин и иностранных языков Краснодарского филиала</t>
  </si>
  <si>
    <t>Максимова Ирина Васильевна</t>
  </si>
  <si>
    <t>Доцент</t>
  </si>
  <si>
    <t>канд. филол. наук</t>
  </si>
  <si>
    <t>без ученого звания</t>
  </si>
  <si>
    <t>Кафедра гуманитарных дисциплин и иностранных языков Краснодарского филиала</t>
  </si>
  <si>
    <t>Мартиросов Рафаил Геннадиевич</t>
  </si>
  <si>
    <t>Доцент</t>
  </si>
  <si>
    <t>канд. филос. наук</t>
  </si>
  <si>
    <t>Доцент</t>
  </si>
  <si>
    <t>Кафедра гуманитарных дисциплин и иностранных языков Краснодарского филиала</t>
  </si>
  <si>
    <t>Мартиросьян Екатерина Геннадьевна</t>
  </si>
  <si>
    <t>Доцент</t>
  </si>
  <si>
    <t>канд. филол. наук</t>
  </si>
  <si>
    <t>без ученого звания</t>
  </si>
  <si>
    <t>Кафедра гуманитарных дисциплин и иностранных языков Краснодарского филиала</t>
  </si>
  <si>
    <t>Миносян Виолетта Витальевна</t>
  </si>
  <si>
    <t>Заказчик</t>
  </si>
  <si>
    <t>Объем выполненных работ
(тыс. руб.)</t>
  </si>
  <si>
    <t>Старший преподаватель</t>
  </si>
  <si>
    <t>без ученой степени</t>
  </si>
  <si>
    <t>без ученого звания</t>
  </si>
  <si>
    <t>Кафедра гуманитарных дисциплин и иностранных языков Краснодарского филиала</t>
  </si>
  <si>
    <t>Морозова Ирина Олеговна</t>
  </si>
  <si>
    <t>Доцент</t>
  </si>
  <si>
    <t>канд. филол. наук</t>
  </si>
  <si>
    <t>без ученого звания</t>
  </si>
  <si>
    <t>Кафедра гуманитарных дисциплин и иностранных языков Краснодарского филиала</t>
  </si>
  <si>
    <t>Поздеева Татьяна Викторовна</t>
  </si>
  <si>
    <t>Доцент</t>
  </si>
  <si>
    <t>канд. филол. наук</t>
  </si>
  <si>
    <t>без ученого звания</t>
  </si>
  <si>
    <t>Кафедра гуманитарных дисциплин и иностранных языков Краснодарского филиала</t>
  </si>
  <si>
    <t>Пономаренко Вера Анатольевна</t>
  </si>
  <si>
    <t>Доцент</t>
  </si>
  <si>
    <t>канд. филол. наук</t>
  </si>
  <si>
    <t>Доцент</t>
  </si>
  <si>
    <t>Кафедра гуманитарных дисциплин и иностранных языков Краснодарского филиала</t>
  </si>
  <si>
    <t>Проскуряков Евгений Сергеевич</t>
  </si>
  <si>
    <t>Старший преподаватель</t>
  </si>
  <si>
    <t>без ученой степени</t>
  </si>
  <si>
    <t>без ученого звания</t>
  </si>
  <si>
    <t>Кафедра гуманитарных дисциплин и иностранных языков Краснодарского филиала</t>
  </si>
  <si>
    <t>Прохода Павел Викторович</t>
  </si>
  <si>
    <t>Доцент</t>
  </si>
  <si>
    <t>канд. ист. наук</t>
  </si>
  <si>
    <t>Доцент</t>
  </si>
  <si>
    <t>Кафедра гуманитарных дисциплин и иностранных языков Краснодарского филиала</t>
  </si>
  <si>
    <t>Савеленко Вячеслав Михайлович</t>
  </si>
  <si>
    <t>Профессор</t>
  </si>
  <si>
    <t>д-р социол. наук</t>
  </si>
  <si>
    <t>Доцент</t>
  </si>
  <si>
    <t>Кафедра гуманитарных дисциплин и иностранных языков Краснодарского филиала</t>
  </si>
  <si>
    <t>Самарская Татьяна Богдановна</t>
  </si>
  <si>
    <t>Заведующий</t>
  </si>
  <si>
    <t>канд. филол. наук</t>
  </si>
  <si>
    <t>Доцент</t>
  </si>
  <si>
    <t>Кафедра гуманитарных дисциплин и иностранных языков Краснодарского филиала</t>
  </si>
  <si>
    <t>Семенова Людмила Михайловна</t>
  </si>
  <si>
    <t>Старший преподаватель</t>
  </si>
  <si>
    <t>без ученой степени</t>
  </si>
  <si>
    <t>без ученого звания</t>
  </si>
  <si>
    <t>Кафедра гуманитарных дисциплин и иностранных языков Краснодарского филиала</t>
  </si>
  <si>
    <t>Сигида Дарья Андреевна</t>
  </si>
  <si>
    <t>Наименование структурного подразделения</t>
  </si>
  <si>
    <t>Доцент</t>
  </si>
  <si>
    <t>канд. филос. наук</t>
  </si>
  <si>
    <t>без ученого звания</t>
  </si>
  <si>
    <t>Кафедра гуманитарных дисциплин и иностранных языков Краснодарского филиала</t>
  </si>
  <si>
    <t>Хакуз Пшимаф Муратович</t>
  </si>
  <si>
    <t>Профессор</t>
  </si>
  <si>
    <t>д-р филол. наук</t>
  </si>
  <si>
    <t>Профессор</t>
  </si>
  <si>
    <t>Кафедра гуманитарных дисциплин и иностранных языков Краснодарского филиала</t>
  </si>
  <si>
    <t>Холодионова Светлана Ипполитовна</t>
  </si>
  <si>
    <t>Доцент</t>
  </si>
  <si>
    <t>канд. филол. наук</t>
  </si>
  <si>
    <t>без ученого звания</t>
  </si>
  <si>
    <t>Кафедра менеджмента и мировой экономики Краснодарского филиала</t>
  </si>
  <si>
    <t>Наименование РИД</t>
  </si>
  <si>
    <t>Тип РИД</t>
  </si>
  <si>
    <t>Правообладатель, ФИО / Организация</t>
  </si>
  <si>
    <t>№ государственной регистрации</t>
  </si>
  <si>
    <t>Кем выдан</t>
  </si>
  <si>
    <t>Дата регистрации</t>
  </si>
  <si>
    <t>№ заявки на регистрацию РИД</t>
  </si>
  <si>
    <t>Кафедра финансов и кредита</t>
  </si>
  <si>
    <t>Факторный анализ рентабельности продукции предприятия</t>
  </si>
  <si>
    <t>Свидетельство о государственной регистрации программ для ЭВМ</t>
  </si>
  <si>
    <t>Молчан А.С., 
Франциско О.Ю., 
Меркулов А.А.</t>
  </si>
  <si>
    <t>№2014611142</t>
  </si>
  <si>
    <t>Федеральная служба по интеллектуальной собственности, патентам и товарным знакам</t>
  </si>
  <si>
    <t>Место проведения</t>
  </si>
  <si>
    <t>Организатор</t>
  </si>
  <si>
    <t>Количество участников (студентов)</t>
  </si>
  <si>
    <t>Публикация участников мероприятия  (кол-во)</t>
  </si>
  <si>
    <t>Публикация участников мероприятия, изданные зарубежом  (кол-во)</t>
  </si>
  <si>
    <t>Медали, дипломы, грамоты, премии и т.п. (кол-во)</t>
  </si>
  <si>
    <t>Всего</t>
  </si>
  <si>
    <t>На платной основе</t>
  </si>
  <si>
    <t>Кафедра анализа, аудита и информационных технологий Краснодарского филиала</t>
  </si>
  <si>
    <t>выиграна</t>
  </si>
  <si>
    <t>РЭУ им. Г.В.Плеханова</t>
  </si>
  <si>
    <t>Иные внебюджетные источники и собственные средства вуза</t>
  </si>
  <si>
    <t>Горецкая Елена Олеговна</t>
  </si>
  <si>
    <t>Кафедра анализа, аудита и информационных технологий Краснодарского филиала</t>
  </si>
  <si>
    <t>Пантелеева Ольга Борисовна</t>
  </si>
  <si>
    <t>ПК «Инновационные технологии обучения по направлениям «Экономика» и «Менеджмент» № 180000148095</t>
  </si>
  <si>
    <t>ФГБОУ ВПО "Российский экономический университет им. Г.В. Плеханова"</t>
  </si>
  <si>
    <t>Россия</t>
  </si>
  <si>
    <t>29.04.2014-09.06.2014</t>
  </si>
  <si>
    <t>Кафедра анализа, аудита и информационных технологий Краснодарского филиала</t>
  </si>
  <si>
    <t>Заведующий</t>
  </si>
  <si>
    <t>Тема мероприятия</t>
  </si>
  <si>
    <t>Тип мероприятия</t>
  </si>
  <si>
    <t>Выходные данные</t>
  </si>
  <si>
    <t>Дата</t>
  </si>
  <si>
    <t>Краснодарский филиал</t>
  </si>
  <si>
    <t>весенняя региональная выставка "Абитуриент - 2014" СК "Олимп"</t>
  </si>
  <si>
    <t>профориентационная работа с выпускниками школ и их родителями</t>
  </si>
  <si>
    <t>Наименование конференции</t>
  </si>
  <si>
    <t>привлечение аббитуриентов, видео-ролик в новостях на региональном канале "9 канал"</t>
  </si>
  <si>
    <t>Февраль 2014</t>
  </si>
  <si>
    <t>д-р архитектуры</t>
  </si>
  <si>
    <t>Академик РАН</t>
  </si>
  <si>
    <t>Учебник с грифом УМО</t>
  </si>
  <si>
    <t>Краснодарский филиал</t>
  </si>
  <si>
    <t>весення региональная выставка "Абитуриент - 2014" ст. Динская</t>
  </si>
  <si>
    <t>профориентационная работа с выпускниками школ и их родителями</t>
  </si>
  <si>
    <t>привлечение абитуриентов</t>
  </si>
  <si>
    <t>Апрель 2014</t>
  </si>
  <si>
    <t>Краснодарский филиал</t>
  </si>
  <si>
    <t>весення региональная выставка "Абитуриент - 2014" г. Абинск</t>
  </si>
  <si>
    <t>профориентационная работа с выпускниками школ и их родителями</t>
  </si>
  <si>
    <t>привлечение абитуриентов</t>
  </si>
  <si>
    <t>Апрель 2014</t>
  </si>
  <si>
    <t>Винсковская Лариса Анатольевна</t>
  </si>
  <si>
    <t>ПК «Инновационные технологии обучения по направлениям «Экономика» и «Менеджмент» № 180000148076</t>
  </si>
  <si>
    <t>ФГБОУ ВПО "Российский экономический университет им. Г.В. Плеханова"</t>
  </si>
  <si>
    <t>Краснодарский филиал</t>
  </si>
  <si>
    <t>весення региональная выставка "Абитуриент - 2014" г. Славянск-на Кубани</t>
  </si>
  <si>
    <t>Россия</t>
  </si>
  <si>
    <t>29.04.2014-09.06.2014</t>
  </si>
  <si>
    <t>профориентационная работа с выпускниками школ и их родителями</t>
  </si>
  <si>
    <t>Кафедра анализа, аудита и информационных технологий Краснодарского филиала</t>
  </si>
  <si>
    <t>привлечение абитуриентов</t>
  </si>
  <si>
    <t>Касьянова Светлана Амеровна</t>
  </si>
  <si>
    <t>Апрель 2014</t>
  </si>
  <si>
    <t>ПК «Инновационные технологии обучения по направлениям «Экономика» и «Менеджмент» № 180000148081</t>
  </si>
  <si>
    <t>ФГБОУ ВПО "Российский экономический университет им. Г.В. Плеханова"</t>
  </si>
  <si>
    <t>Россия</t>
  </si>
  <si>
    <t>29.04.2014-09.06.2014</t>
  </si>
  <si>
    <t>Краснодарский филиал</t>
  </si>
  <si>
    <t>весення региональная выставка "Абитуриент - 2014" г. Темрюк</t>
  </si>
  <si>
    <t>Кафедра анализа, аудита и информационных технологий Краснодарского филиала</t>
  </si>
  <si>
    <t>профориентационная работа с выпускниками школ и их родителями</t>
  </si>
  <si>
    <t>привлечение абитуриентов</t>
  </si>
  <si>
    <t>Пантелеева Ольга Борисовна</t>
  </si>
  <si>
    <t>Благодарность научному руководителю лауреата открытого международного конкурса научно-исследовательских работ студентов, магистров и молодых ученых "Тенденции развития российского экономического пространства в условиях глоболизации и интеграции"</t>
  </si>
  <si>
    <t>ФГБОУ ВПО "Финансовый университет при правительстве Российской Федерации"</t>
  </si>
  <si>
    <t>Апрель 2014</t>
  </si>
  <si>
    <t>Россия</t>
  </si>
  <si>
    <t>Краснодарский филиал</t>
  </si>
  <si>
    <t>весенняя выставка "Абитуриент-2014" ст. Тбилисская</t>
  </si>
  <si>
    <t>профориентационная работа с выпускниками школ и их родителями</t>
  </si>
  <si>
    <t>привлечение абитуриентов</t>
  </si>
  <si>
    <t>Апрель 2014</t>
  </si>
  <si>
    <t>Краснодарский филиал</t>
  </si>
  <si>
    <t>весенняя выставка "Абитуриент-2014", г. Усть - Лабинск</t>
  </si>
  <si>
    <t>профориентационная работа с выпускниками школ и их родителями</t>
  </si>
  <si>
    <t>привлечение абитуриентов</t>
  </si>
  <si>
    <t>Апрель 2014</t>
  </si>
  <si>
    <t>Краснодарский филиал</t>
  </si>
  <si>
    <t>День открытых дверей МОУ гимназия №18</t>
  </si>
  <si>
    <t>профориентационная работа с выпускниками школ и их родителями</t>
  </si>
  <si>
    <t>привлечение абитуриентов</t>
  </si>
  <si>
    <t>Май 2014</t>
  </si>
  <si>
    <t>Краснодарский филиал</t>
  </si>
  <si>
    <t>Слет студенческих трудовых 
отрядов "Студотряды-2013"</t>
  </si>
  <si>
    <t>олимпиады, конкурсы</t>
  </si>
  <si>
    <t>Кафедра анализа, аудита и информационных технологий Краснодарского филиала</t>
  </si>
  <si>
    <t>В рамках мероприятия состоялась церемония награждения по итогам ежегодного краевого конкурса среди студенческих трудовых отрядов. Победителем в номинации "Лучший комиссар волонтерского отряда" стала студентка Краснодарского филиала Максименко Ксения.</t>
  </si>
  <si>
    <t>Кузнецова Ирина Михайловна</t>
  </si>
  <si>
    <t>Ноябрь 2014</t>
  </si>
  <si>
    <t>ПК «Инновационные технологии обучения по направлениям «Экономика» и «Менеджмент» № 180000148082</t>
  </si>
  <si>
    <t>ФГБОУ ВПО "Российский экономический университет им. Г.В. Плеханова"</t>
  </si>
  <si>
    <t>Россия</t>
  </si>
  <si>
    <t>Краснодарский филиал</t>
  </si>
  <si>
    <t>29.04.2014-09.06.2014</t>
  </si>
  <si>
    <t>XXII Олимпийские зимние игры</t>
  </si>
  <si>
    <t>Кафедра анализа, аудита и информационных технологий Краснодарского филиала</t>
  </si>
  <si>
    <t>другие мероприятия</t>
  </si>
  <si>
    <t>Лактионова Нина Викторовна</t>
  </si>
  <si>
    <t>ПК «Инновационные технологии обучения по направлениям «Экономика» и «Менеджмент» № 180000148085</t>
  </si>
  <si>
    <t>Десять активистов-волонтеров Краснодарского филиала РЭУ приняли активное участие в организации проведения XXII Олимпийских зимних игр. Работа волонтеров заключалась в следующем:1.взаимодействие с Олимпийским коммитетом Волонтеров в отелях Олимпийской семьи;
2. взаимодействие с АНО "Церемонии" в части организации и проведении Церемонии открытия и закрытия игр, сопровождение атлетов;
3.взаимодействие с АНО "Оргкомитет Сочи 2014" по функцииспорт, на объекте "ЛАУРА".</t>
  </si>
  <si>
    <t>ФГБОУ ВПО "Российский экономический университет им. Г.В. Плеханова"</t>
  </si>
  <si>
    <t>Февраль 2014</t>
  </si>
  <si>
    <t>Россия</t>
  </si>
  <si>
    <t>29.04.2014-09.06.2014</t>
  </si>
  <si>
    <t>Кафедра анализа, аудита и информационных технологий Краснодарского филиала</t>
  </si>
  <si>
    <t>Краснодарский филиал</t>
  </si>
  <si>
    <t>Издание в газете
«Комсомольская правда Кубань»</t>
  </si>
  <si>
    <t>Омельченко Александр Сергеевич</t>
  </si>
  <si>
    <t>ПК «Инновационные технологии обучения по направлениям «Экономика» и «Менеджмент» № 180000148094</t>
  </si>
  <si>
    <t>ФГБОУ ВПО "Российский экономический университет им. Г.В. Плеханова"</t>
  </si>
  <si>
    <t>Кафедральный конкурс на лучшую научную студенческую работу</t>
  </si>
  <si>
    <t>другие мероприятия</t>
  </si>
  <si>
    <t>Россия</t>
  </si>
  <si>
    <t>29.04.2014-09.06.2014</t>
  </si>
  <si>
    <t>размещение  в газете 1/1 полосы Тираж 20 000 экз. Распространение Краснодарский край, Республика Адыгея</t>
  </si>
  <si>
    <t>Февраль 2014</t>
  </si>
  <si>
    <t>Кафедра анализа, аудита и информационных технологий Краснодарского филиала</t>
  </si>
  <si>
    <t>Март 2014</t>
  </si>
  <si>
    <t>Краснодарский филиал</t>
  </si>
  <si>
    <t>XI Паралимпийские зимние игры</t>
  </si>
  <si>
    <t>Черник Анна Александровна</t>
  </si>
  <si>
    <t>ПК «Инновационные технологии обучения по направлениям «Экономика» и «Менеджмент» № 180000148102</t>
  </si>
  <si>
    <t>ФГБОУ ВПО "Российский экономический университет им. Г.В. Плеханова"</t>
  </si>
  <si>
    <t>другие мероприятия</t>
  </si>
  <si>
    <t>Россия</t>
  </si>
  <si>
    <t>29.04.2014-09.06.2014</t>
  </si>
  <si>
    <t>Десять активистов-волонтеров Краснодарского филиала РЭУ приняли активное участие в организации проведения XI Паралимпийских зимних игр. Работа волонтеров заключалась в следующем: 1.взаимодействие с Паралимпийским коммитетом Волонтеров в отелях Паралимпийской семьи;
2. взаимодействие с АНО "Церемонии" в части организации и проведении Церемонии открытия и закрытия игр, сопровождение атлетов;
3.взаимодействие с АНО "Оргкомитет Сочи 2014" по функцииспорт, на объекте "ЛАУРА".</t>
  </si>
  <si>
    <t>Март 2014</t>
  </si>
  <si>
    <t>Кафедра анализа, аудита и информационных технологий Краснодарского филиала</t>
  </si>
  <si>
    <t>Шарудина Зинаида Александровна</t>
  </si>
  <si>
    <t>ПК «Инновационные технологии обучения по направлениям «Экономика» и «Менеджмент» № 180000148103</t>
  </si>
  <si>
    <t>ФГБОУ ВПО "Российский экономический университет им. Г.В. Плеханова"</t>
  </si>
  <si>
    <t>Краснодарский филиал</t>
  </si>
  <si>
    <t>Россия</t>
  </si>
  <si>
    <t>Первая школа 
студенческого актива</t>
  </si>
  <si>
    <t>29.04.2014-09.06.2014</t>
  </si>
  <si>
    <t>другие мероприятия</t>
  </si>
  <si>
    <t>Кафедра гуманитарных дисциплин и иностранных языков Краснодарского филиала</t>
  </si>
  <si>
    <t>Участники школы актива проходила тренинги и мастер-классы, сходили в турпоход по горам, пробовали свои силы в спортивном квесте "Веревочный курс"</t>
  </si>
  <si>
    <t>Апрель 2014</t>
  </si>
  <si>
    <t>Краснодарский филиал</t>
  </si>
  <si>
    <t>Краевой фестиваль 
"Екатерининский бал"</t>
  </si>
  <si>
    <t>другие мероприятия</t>
  </si>
  <si>
    <t>Краснодарский филиал РЭУ им. Г.В. Плеханова</t>
  </si>
  <si>
    <t>Ежегодное мероприятие для талантливой молодежи Кубани. Студенты-отличники, спортсмены, активисты и творческая молодеж со всего Краснодарского края, в числе которых 30 лучших студентов Краснодаркого филиала РЭУ им. Плеханова</t>
  </si>
  <si>
    <t>Апрель 2014</t>
  </si>
  <si>
    <t>Краснодарский филиал</t>
  </si>
  <si>
    <t>Новости экономического университета</t>
  </si>
  <si>
    <t>выступление на TV</t>
  </si>
  <si>
    <t>имиджево-информационная передача обо всем вузе, о  кафедрах и выпускниках, о лаборатории и столовой, о жизни студентов</t>
  </si>
  <si>
    <t>Апрель 2014</t>
  </si>
  <si>
    <t>Краснодарский филиал</t>
  </si>
  <si>
    <t>Медиа-школа "Инфопоток"</t>
  </si>
  <si>
    <t>Краснодарский филиал РЭУ им. Г.В. Плеханова</t>
  </si>
  <si>
    <t>другие мероприятия</t>
  </si>
  <si>
    <t>Участники прослушали лекции по SMM (Social Media Marketing), блогерству, фотоискусству, литературному делу и телевидению</t>
  </si>
  <si>
    <t>Май 2014</t>
  </si>
  <si>
    <t>Краснодарский филиал</t>
  </si>
  <si>
    <t>XXIV Универсиада Кубани 
среди высших учебных 
заведений Краснодарского края</t>
  </si>
  <si>
    <t>другие мероприятия</t>
  </si>
  <si>
    <t>По итогам XXIV Универсиады Кубани Краснодарский филиал РЭУ им. Г.В.Плехановазанял 1 место во 2-ой подгруппе</t>
  </si>
  <si>
    <t>Май 2014</t>
  </si>
  <si>
    <t>Краснодарский филиал</t>
  </si>
  <si>
    <t>Новости экономического университета</t>
  </si>
  <si>
    <t>выступление на TV</t>
  </si>
  <si>
    <t>имиджево-информационная передача  обо всем вузе, о  кафедрах и выпускниках, о лаборатории и столовой, о жизни студентов</t>
  </si>
  <si>
    <t>Июнь 2014</t>
  </si>
  <si>
    <t>Краснодарский филиал</t>
  </si>
  <si>
    <t>Издание в газете
«Комсомольская правда Кубань»</t>
  </si>
  <si>
    <t>другие мероприятия</t>
  </si>
  <si>
    <t>размещение  в газете 1/1 полосы Тираж 20 000 экз. Распространение Краснодарский край, Республика Адыгея</t>
  </si>
  <si>
    <t>Июнь 2014</t>
  </si>
  <si>
    <t>Краснодарский филиал</t>
  </si>
  <si>
    <t>заседание экспертной группы по мониторингу внедрения Стандарта деятельности исполнительных органов власти по формированию благоприятного инвестиционного климата в Краснодарском крае </t>
  </si>
  <si>
    <t>ВСЕГО</t>
  </si>
  <si>
    <t>другие мероприятия</t>
  </si>
  <si>
    <t>протокол заседания</t>
  </si>
  <si>
    <t>Март 2014</t>
  </si>
  <si>
    <t>Краснодарский филиал</t>
  </si>
  <si>
    <t>заседание Комиссии по улучшению инвестиционного климата в Краснодарском крае</t>
  </si>
  <si>
    <t>другие мероприятия</t>
  </si>
  <si>
    <t>протокол заседания</t>
  </si>
  <si>
    <t>Апрель 2014</t>
  </si>
  <si>
    <t>Краснодарский филиал</t>
  </si>
  <si>
    <t>Круглый стол совместно с ККОО выпускников президентской программы "Директорский корпус", "Кадры для новой индустриализации Кубани"</t>
  </si>
  <si>
    <t>другие мероприятия</t>
  </si>
  <si>
    <t>Публикация в федеральной газете "Российский лидер"</t>
  </si>
  <si>
    <t>Март 2014</t>
  </si>
  <si>
    <t>Краснодарский филиал</t>
  </si>
  <si>
    <t>Круглый стол совместно с ККОО выпускников президентской программы "Директорский корпус", "Перспективы создания инновационных кластеров в Краснодарском крае"</t>
  </si>
  <si>
    <t>другие мероприятия</t>
  </si>
  <si>
    <t>Сборник материалов</t>
  </si>
  <si>
    <t>Май 2014</t>
  </si>
  <si>
    <t>Краснодарский филиал</t>
  </si>
  <si>
    <t>Слет студенческих трудовых 
отрядов "Студотряды-2013"</t>
  </si>
  <si>
    <t>олимпиады, конкурсы</t>
  </si>
  <si>
    <t>В рамках мероприятия состоялась церемония награждения по итогам ежегодного краевого конкурса среди студенческих трудовых отрядов. Победителем в номинации "Лучший комиссар волонтерского отряда" стала студентка Краснодарского филиала Максименко Ксения.</t>
  </si>
  <si>
    <t>Ноябрь 2014</t>
  </si>
  <si>
    <t>Краснодарский филиал</t>
  </si>
  <si>
    <t>Авагян Юрий Гургенович</t>
  </si>
  <si>
    <t>Семинар "Содействие малому бизнесу" при поддержке Министерства стратегического развития, инвестиций и внешнеэкономической деятельности Краснодарского края с посещением исследовательской лаборатории Краснодарского филиала</t>
  </si>
  <si>
    <t>другие мероприятия</t>
  </si>
  <si>
    <t>Доцент</t>
  </si>
  <si>
    <t>канд. техн. наук</t>
  </si>
  <si>
    <t>Доцент</t>
  </si>
  <si>
    <t>Кафедра менеджмента и мировой экономики Краснодарского филиала</t>
  </si>
  <si>
    <t>Белова Любовь Александровна</t>
  </si>
  <si>
    <t>Сроки</t>
  </si>
  <si>
    <t>Кафедра финансов и кредита Краснодарского филиала</t>
  </si>
  <si>
    <t>Графо-сетевое моделирование инновационной сензитивности региональной экономической системы</t>
  </si>
  <si>
    <t>Дробышевская Лариса Николаевна</t>
  </si>
  <si>
    <t>РФФИ</t>
  </si>
  <si>
    <t>13.06.2013 - 01.12.2014</t>
  </si>
  <si>
    <t>Краснодарский филиал</t>
  </si>
  <si>
    <t>Источник финансирования НИР</t>
  </si>
  <si>
    <t>Влияние учетной информации на качество  управленческого решения</t>
  </si>
  <si>
    <t>Объем финансирования, тыс.руб.</t>
  </si>
  <si>
    <t>Объем выполненных работ собственными силами (тыс. руб.)</t>
  </si>
  <si>
    <t>Руководитель НИР (ФИО)</t>
  </si>
  <si>
    <t>Научно-исследовательская программа, в рамках которой выполняется НИР</t>
  </si>
  <si>
    <t>Белова Марина Валентиновна</t>
  </si>
  <si>
    <t>за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</si>
  <si>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</si>
  <si>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календарный год</t>
  </si>
  <si>
    <t>Октябрь 2013</t>
  </si>
  <si>
    <t>Россия</t>
  </si>
  <si>
    <t>Журнал "Экономика устойчивого развития"</t>
  </si>
  <si>
    <t>-</t>
  </si>
  <si>
    <t>Кафедра анализа, аудита и информационных технологий Краснодарского филиала</t>
  </si>
  <si>
    <t>Актуальные вопросы учета затрат и калькулирования себестоимости продукции в колбасном производстве</t>
  </si>
  <si>
    <t>Белова Марина Валентиновна</t>
  </si>
  <si>
    <t>Индексируемая РИНЦ статья в прочих российских изданиях</t>
  </si>
  <si>
    <t>Декабрь 2013</t>
  </si>
  <si>
    <t>Россия</t>
  </si>
  <si>
    <t>Научно-практический журнал «Сфера услуг: инновации и качество»</t>
  </si>
  <si>
    <t>-</t>
  </si>
  <si>
    <t>Кафедра анализа, аудита и информационных технологий Краснодарского филиала</t>
  </si>
  <si>
    <t>Первичные учетные документы в свете Федерального закона «О бухгалтерском учете» № 402-ФЗ</t>
  </si>
  <si>
    <t>Белова Марина Валентиновна</t>
  </si>
  <si>
    <t>Индексируемая РИНЦ статья в прочих российских изданиях</t>
  </si>
  <si>
    <t>Февраль 2014</t>
  </si>
  <si>
    <t>Россия</t>
  </si>
  <si>
    <t>Научно-практический журнал «Сфера услуг: инновации и качество»</t>
  </si>
  <si>
    <t>-</t>
  </si>
  <si>
    <t>Кафедра анализа, аудита и информационных технологий Краснодарского филиала</t>
  </si>
  <si>
    <t>Влияние качества бухгалтерской отчетности на управленческие решения</t>
  </si>
  <si>
    <t>Белова Марина Валентиновна</t>
  </si>
  <si>
    <t>Индексируемая РИНЦ статья в прочих российских изданиях</t>
  </si>
  <si>
    <t>Октябрь 2014</t>
  </si>
  <si>
    <t>Россия</t>
  </si>
  <si>
    <t>Научно-практический журнал «Сфера услуг: инновации и качество»</t>
  </si>
  <si>
    <t>-</t>
  </si>
  <si>
    <t>Кафедра анализа, аудита и информационных технологий Краснодарского филиала</t>
  </si>
  <si>
    <t>Особенности отражения в бухгалтерском учете неденежных расчетов</t>
  </si>
  <si>
    <t>Кузнецова Ирина Михайловна</t>
  </si>
  <si>
    <t>Индексируемая РИНЦ статья в прочих российских изданиях</t>
  </si>
  <si>
    <t>Февраль 2014</t>
  </si>
  <si>
    <t>Россия</t>
  </si>
  <si>
    <t>Научно-практический журнал «Сфера услуг: инновации и качество»</t>
  </si>
  <si>
    <t>-</t>
  </si>
  <si>
    <t>Кафедра анализа, аудита и информационных технологий Краснодарского филиала</t>
  </si>
  <si>
    <t>Возврат товаров от покупателей в розничной торговле</t>
  </si>
  <si>
    <t>Кузнецова Ирина Михайловна</t>
  </si>
  <si>
    <t>Индексируемая РИНЦ статья в прочих российских изданиях</t>
  </si>
  <si>
    <t>Апрель 2014</t>
  </si>
  <si>
    <t>Россия</t>
  </si>
  <si>
    <t>Научно-практический журнал «Сфера услуг: инновации и качество»</t>
  </si>
  <si>
    <t>-</t>
  </si>
  <si>
    <t>Кафедра анализа, аудита и информационных технологий Краснодарского филиала</t>
  </si>
  <si>
    <t>Бюджетирование как метод финансового планирования деятельности организации</t>
  </si>
  <si>
    <t>Кузнецова Ирина Михайловна</t>
  </si>
  <si>
    <t>Индексируемая Web Of Science‎ статья в зарубежных изданиях и сборниках трудов</t>
  </si>
  <si>
    <t>Апрель 2014</t>
  </si>
  <si>
    <t>Германия</t>
  </si>
  <si>
    <t>European Science and Technology</t>
  </si>
  <si>
    <t>-</t>
  </si>
  <si>
    <t>Доцент</t>
  </si>
  <si>
    <t>канд. экон. наук</t>
  </si>
  <si>
    <t>Кафедра анализа, аудита и информационных технологий Краснодарского филиала</t>
  </si>
  <si>
    <t>Доцент</t>
  </si>
  <si>
    <t>Учет расчетов по претензиям в оптовой и розничной торговле</t>
  </si>
  <si>
    <t>Кафедра менеджмента и мировой экономики Краснодарского филиала</t>
  </si>
  <si>
    <t>Богатырева Ольга Владимировна</t>
  </si>
  <si>
    <t>Кузнецова Ирина Михайловна</t>
  </si>
  <si>
    <t>Индексируемая РИНЦ статья в прочих российских изданиях</t>
  </si>
  <si>
    <t>Сентябрь 2014</t>
  </si>
  <si>
    <t>Россия</t>
  </si>
  <si>
    <t>Научно-практический журнал «Сфера услуг: инновации и качество»</t>
  </si>
  <si>
    <t>Кафедра анализа, аудита и информационных технологий Краснодарского филиала</t>
  </si>
  <si>
    <t>Утроение сельскохозяйственного производства: миф или реальность?</t>
  </si>
  <si>
    <t>Климова Наталья Владимировна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</si>
  <si>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</si>
  <si>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Февраль 2014</t>
  </si>
  <si>
    <t>Россия</t>
  </si>
  <si>
    <t>Политематический сетевой электронный научный журнал Кубанского государственного аграрного университета (Научный журнал КубГАУ) [Электронный ресурс]</t>
  </si>
  <si>
    <t>-</t>
  </si>
  <si>
    <t>Кафедра анализа, аудита и информационных технологий Краснодарского филиала</t>
  </si>
  <si>
    <t>Формирование годовых отчетов в России и за рубежом</t>
  </si>
  <si>
    <t>Климова Наталья Владимировна</t>
  </si>
  <si>
    <t>Индексируемая Web Of Science‎ статья в зарубежных изданиях и сборниках трудов</t>
  </si>
  <si>
    <t>Апрель 2014</t>
  </si>
  <si>
    <t>Украина</t>
  </si>
  <si>
    <t>Сборник научных трудов SWorld Одесса: Черноморье</t>
  </si>
  <si>
    <t>Аммосова О.А.</t>
  </si>
  <si>
    <t>Кафедра анализа, аудита и информационных технологий Краснодарского филиала</t>
  </si>
  <si>
    <t>Проблемы и пути решения развития малого бизнеса в России</t>
  </si>
  <si>
    <t>Климова Наталья Владимировна</t>
  </si>
  <si>
    <t>Индексируемая РИНЦ статья в прочих российских изданиях</t>
  </si>
  <si>
    <t>Апрель 2014</t>
  </si>
  <si>
    <t>Россия</t>
  </si>
  <si>
    <t>Сборник научных трудов Финансового университета</t>
  </si>
  <si>
    <t>Буцай Е.А</t>
  </si>
  <si>
    <t>Кафедра анализа, аудита и информационных технологий Краснодарского филиала</t>
  </si>
  <si>
    <t>Применение метода долевого участия в МСФО</t>
  </si>
  <si>
    <t>Доцент</t>
  </si>
  <si>
    <t>Оксанич Елена Анатольевна</t>
  </si>
  <si>
    <t>канд. экон. наук</t>
  </si>
  <si>
    <t>Доцент</t>
  </si>
  <si>
    <t>Кафедра менеджмента и мировой экономики Краснодарского филиала</t>
  </si>
  <si>
    <t>Булатова Ирина Сергеевна</t>
  </si>
  <si>
    <t>Индексируемая РИНЦ статья в прочих российских изданиях</t>
  </si>
  <si>
    <t>Доцент</t>
  </si>
  <si>
    <t>Январь 2014</t>
  </si>
  <si>
    <t>канд. экон. наук</t>
  </si>
  <si>
    <t>Россия</t>
  </si>
  <si>
    <t>без ученого звания</t>
  </si>
  <si>
    <t>Воронежский ЦНТИ- филиал ФГБУ «РЭА»</t>
  </si>
  <si>
    <t>Кафедра менеджмента и мировой экономики Краснодарского филиала</t>
  </si>
  <si>
    <t>Азиева З.И.</t>
  </si>
  <si>
    <t>Бычкова Татьяна Владимировна</t>
  </si>
  <si>
    <t>Доцент</t>
  </si>
  <si>
    <t>канд. экон. наук</t>
  </si>
  <si>
    <t>Доцент</t>
  </si>
  <si>
    <t>Кафедра менеджмента и мировой экономики Краснодарского филиала</t>
  </si>
  <si>
    <t>Веселов Денис Сергеевич</t>
  </si>
  <si>
    <t>Доцент</t>
  </si>
  <si>
    <t>Кафедра анализа, аудита и информационных технологий Краснодарского филиала</t>
  </si>
  <si>
    <t>канд. геогр. наук</t>
  </si>
  <si>
    <t>без ученого звания</t>
  </si>
  <si>
    <t>Бухгалтерский учет и анализ: Учеб. пособие</t>
  </si>
  <si>
    <t>Кафедра менеджмента и мировой экономики Краснодарского филиала</t>
  </si>
  <si>
    <t>Воронина Людмила Анфимовна</t>
  </si>
  <si>
    <t>Профессор</t>
  </si>
  <si>
    <t>Оксанич Елена Анатольевна</t>
  </si>
  <si>
    <t>д-р экон. наук</t>
  </si>
  <si>
    <t>Профессор</t>
  </si>
  <si>
    <t>Кафедра менеджмента и мировой экономики Краснодарского филиала</t>
  </si>
  <si>
    <t>Вранчан Наталья Анатольевна</t>
  </si>
  <si>
    <t>Доцент</t>
  </si>
  <si>
    <t>канд. экон. наук</t>
  </si>
  <si>
    <t>без ученого звания</t>
  </si>
  <si>
    <t>Кафедра менеджмента и мировой экономики Краснодарского филиала</t>
  </si>
  <si>
    <t>Учебник с грифом УМО</t>
  </si>
  <si>
    <t>Горецкая Елена Олеговна</t>
  </si>
  <si>
    <t>М:ИНФРА М</t>
  </si>
  <si>
    <t>Профессор</t>
  </si>
  <si>
    <t>Февраль 2014</t>
  </si>
  <si>
    <t>д-р экон. наук</t>
  </si>
  <si>
    <t>Россия</t>
  </si>
  <si>
    <t>Доцент</t>
  </si>
  <si>
    <t>Кафедра менеджмента и мировой экономики Краснодарского филиала</t>
  </si>
  <si>
    <t>Грицай Валерий Викторович</t>
  </si>
  <si>
    <t>Трубилин А.И.,Сигидов Ю.И., Рыбянцева М.С., Ясменко Г.Н.</t>
  </si>
  <si>
    <t>Кафедра анализа, аудита и информационных технологий Краснодарского филиала</t>
  </si>
  <si>
    <t>Бухгалтерский учет и анализ. Практикум:</t>
  </si>
  <si>
    <t>Оксанич Елена Анатольевна</t>
  </si>
  <si>
    <t>Учебник с грифом УМО</t>
  </si>
  <si>
    <t>М:ИНФРА М</t>
  </si>
  <si>
    <t>Март 2014</t>
  </si>
  <si>
    <t>Россия</t>
  </si>
  <si>
    <t>Сигидов Ю.И., Рыбянцева М.С., Ясменко Г.Н.</t>
  </si>
  <si>
    <t>Публикация в федеральной газете "Российский лидер"</t>
  </si>
  <si>
    <t>Кафедра анализа, аудита и информационных технологий Краснодарского филиала</t>
  </si>
  <si>
    <t>Профессиональное суждение в бухгалтерском учете</t>
  </si>
  <si>
    <t>Оксанич Елена Анатольевна</t>
  </si>
  <si>
    <t>Ноябрь 2014</t>
  </si>
  <si>
    <t>Индексируемая РИНЦ статья в прочих российских изданиях</t>
  </si>
  <si>
    <t>Сентябрь 2013</t>
  </si>
  <si>
    <t>Россия</t>
  </si>
  <si>
    <t>сборник материалов II международной научно-практической конференции. Академическая наука - проблемы и достижения - Москва</t>
  </si>
  <si>
    <t>-</t>
  </si>
  <si>
    <t>Краснодарский филиал</t>
  </si>
  <si>
    <t>III Ежегодный форум молодых лидеров YouLead (при поддержке Министерства образования и науки РФ и Федерального агентства по делам молодежи)</t>
  </si>
  <si>
    <t>Кафедра анализа, аудита и информационных технологий Краснодарского филиала</t>
  </si>
  <si>
    <t>Обесценение финансовых активов</t>
  </si>
  <si>
    <t>Оксанич Елена Анатольевна</t>
  </si>
  <si>
    <t>другие мероприятия</t>
  </si>
  <si>
    <t>публикации в СМИ</t>
  </si>
  <si>
    <t>Индексируемая РИНЦ статья в прочих российских изданиях</t>
  </si>
  <si>
    <t>Октябрь 2013</t>
  </si>
  <si>
    <t>Россия</t>
  </si>
  <si>
    <t>сборник  международной научной конференции, г. Екатеринбург</t>
  </si>
  <si>
    <t>Ноябрь 2014</t>
  </si>
  <si>
    <t>-</t>
  </si>
  <si>
    <t>Кафедра анализа, аудита и информационных технологий Краснодарского филиала</t>
  </si>
  <si>
    <t>Системы налогообложения субъектов народных промыслов</t>
  </si>
  <si>
    <t>Краснодарский филиал</t>
  </si>
  <si>
    <t>Участие в заседании Общественного совета при министерстве экономики Краснодарского края</t>
  </si>
  <si>
    <t>Касьянова Светлана Амеровна</t>
  </si>
  <si>
    <t>Индексируемая РИНЦ статья в прочих российских изданиях</t>
  </si>
  <si>
    <t>другие мероприятия</t>
  </si>
  <si>
    <t>Декабрь 2013</t>
  </si>
  <si>
    <t>Россия</t>
  </si>
  <si>
    <t>протокол заседания</t>
  </si>
  <si>
    <t>Научно-практический журнал «Сфера услуг: инновации и качество»</t>
  </si>
  <si>
    <t>-</t>
  </si>
  <si>
    <t>Декабрь 2014</t>
  </si>
  <si>
    <t>Кафедра анализа, аудита и информационных технологий Краснодарского филиала</t>
  </si>
  <si>
    <t>Создание резервов под снижение стоимости материальных ценностей на малых предприятиях</t>
  </si>
  <si>
    <t>Краснодарский филиал</t>
  </si>
  <si>
    <t>Касьянова Светлана Амеровна</t>
  </si>
  <si>
    <t>заседание экспертной группы по мониторингу внедрения Стандарта деятельности исполнительных органов власти по формированию благоприятного инвестиционного климата в Краснодарском крае </t>
  </si>
  <si>
    <t>Индексируемая РИНЦ статья в прочих российских изданиях</t>
  </si>
  <si>
    <t>Открытие</t>
  </si>
  <si>
    <t>Январь 2014</t>
  </si>
  <si>
    <t>Россия</t>
  </si>
  <si>
    <t>Москва.жур. Бухгалтерский учёт в издательстве и полиграфии</t>
  </si>
  <si>
    <t>-</t>
  </si>
  <si>
    <t>другие мероприятия</t>
  </si>
  <si>
    <t>протокол заседания</t>
  </si>
  <si>
    <t>Кафедра анализа, аудита и информационных технологий Краснодарского филиала</t>
  </si>
  <si>
    <t>Существенность информационного обеспечения в создании резервов под снижение стоимости материальных ценностей</t>
  </si>
  <si>
    <t>Декабрь 2014</t>
  </si>
  <si>
    <t>Касьянова Светлана Амеровна</t>
  </si>
  <si>
    <t>Краснодарский филиал</t>
  </si>
  <si>
    <t>Индексируемая РИНЦ статья в прочих российских изданиях</t>
  </si>
  <si>
    <t>Февраль 2014</t>
  </si>
  <si>
    <t>Россия</t>
  </si>
  <si>
    <t>Конференция совместно с Краснодарской ассоциацией выпускников Президентской программы «Директорский корпус» на тему "Кадры для новой индустриализации Кубани"</t>
  </si>
  <si>
    <t>Научно-практический журнал «Сфера услуг: инновации и качество»</t>
  </si>
  <si>
    <t>-</t>
  </si>
  <si>
    <t>другие мероприятия</t>
  </si>
  <si>
    <t>публикации в СМИ</t>
  </si>
  <si>
    <t>Кафедра анализа, аудита и информационных технологий Краснодарского филиала</t>
  </si>
  <si>
    <t>Учет операция по прямому страхованию</t>
  </si>
  <si>
    <t>Касьянова Светлана Амеровна</t>
  </si>
  <si>
    <t>Декабрь 2014</t>
  </si>
  <si>
    <t>Индексируемая РИНЦ статья в прочих российских изданиях</t>
  </si>
  <si>
    <t>Июнь 2014</t>
  </si>
  <si>
    <t>Россия</t>
  </si>
  <si>
    <t>Научно-практический журнал «Сфера услуг: инновации и качество»</t>
  </si>
  <si>
    <t>-</t>
  </si>
  <si>
    <t>Кафедра анализа, аудита и информационных технологий Краснодарского филиала</t>
  </si>
  <si>
    <t>Внутренний контроль учета нематериальных активов в организациях ресторанно-гостиничного бизнеса</t>
  </si>
  <si>
    <t>Касьянова Светлана Амеровна</t>
  </si>
  <si>
    <t>Индексируемая РИНЦ статья в прочих российских изданиях</t>
  </si>
  <si>
    <t>Апрель 2014</t>
  </si>
  <si>
    <t>Россия</t>
  </si>
  <si>
    <t>Сборник конференции "Молодой ученый» г. Чита</t>
  </si>
  <si>
    <t>-</t>
  </si>
  <si>
    <t>Кафедра анализа, аудита и информационных технологий Краснодарского филиала</t>
  </si>
  <si>
    <t>Бухгалтерский учет и анализ. Методическое пособие по подготовке к семинарским и практическим занятиям, организации самостоятельной работы для студентов  направления подготовки 080100 Экономика профилей  Финансы и кредит, Мировая экономика</t>
  </si>
  <si>
    <t>Кузнецова Ирина Михайловна</t>
  </si>
  <si>
    <t>Методическое пособие</t>
  </si>
  <si>
    <t>Краснодар: Изд-во ИП Голубь Н.В.</t>
  </si>
  <si>
    <t>июнь 2014</t>
  </si>
  <si>
    <t>Россия</t>
  </si>
  <si>
    <t>Кафедра анализа, аудита и информационных технологий Краснодарского филиала</t>
  </si>
  <si>
    <t>Круглый стол «МСФО: проблемы и перспективы внедрения в РФ»</t>
  </si>
  <si>
    <t>Май 2014</t>
  </si>
  <si>
    <t>Краснодарский филиал РЭУ им. Г.В. Плеханова</t>
  </si>
  <si>
    <t>Краснодарский филиал РЭУ им. Г.В. Плеханова</t>
  </si>
  <si>
    <t>Кафедра анализа, аудита и информационных технологий Краснодарского филиала</t>
  </si>
  <si>
    <t>XXVI Международная студенческая научно-практическая
Конференция "Научное сообщество студентов XXI столетия". Экономические науки</t>
  </si>
  <si>
    <t>Ноябрь 2014</t>
  </si>
  <si>
    <t>г. Новосибирск, Красный проспект, 165, Некоммерческое партнерство «Сибирская ассоциация консультантов»</t>
  </si>
  <si>
    <t>Некоммерческое партнерство «Сибирская ассоциация консультантов»</t>
  </si>
  <si>
    <t>Кафедра анализа, аудита и информационных технологий Краснодарского филиала</t>
  </si>
  <si>
    <t>Кафедра анализа, аудита и информационных технологий Краснодарского филиала</t>
  </si>
  <si>
    <t>Основы аудита</t>
  </si>
  <si>
    <t>Конкурс студенческих научных работ КФ РЭУ, номинация кон­курса «Проблемы и перспективы развития бухгалтерского учета, анализа и аудита"</t>
  </si>
  <si>
    <t>Касьянова Светлана Амеровна</t>
  </si>
  <si>
    <t>Декабрь 2014</t>
  </si>
  <si>
    <t>Краснодарский филиал РЭУ им. Г.В. Плеханова</t>
  </si>
  <si>
    <t>Учебное пособие без грифа</t>
  </si>
  <si>
    <t>Краснодарский филиал РЭУ им. Г.В. Плеханова</t>
  </si>
  <si>
    <t>Краснодар: Изд-во ИП Голубь Н.В.</t>
  </si>
  <si>
    <t>Август 2014</t>
  </si>
  <si>
    <t>Россия</t>
  </si>
  <si>
    <t>-</t>
  </si>
  <si>
    <t>Кафедра анализа, аудита и информационных технологий Краснодарского филиала</t>
  </si>
  <si>
    <t>Всероссийская олимпиада народного хозяйства</t>
  </si>
  <si>
    <t>Кафедра анализа, аудита и информационных технологий Краснодарского филиала</t>
  </si>
  <si>
    <t>Аудит</t>
  </si>
  <si>
    <t>Декабрь 2014</t>
  </si>
  <si>
    <t>Касьянова Светлана Амеровна</t>
  </si>
  <si>
    <t>г. Москва, ул. Космонавтов, д. 18, корп. 1, Общероссийская общественная организация "Молодежный союз экономистов и финансистов Российской Федерации" (МСЭФ РФ)</t>
  </si>
  <si>
    <t>г. Москва, ул. Космонавтов, д. 18, корп. 1, Общероссийская общественная организация "Молодежный союз экономистов и финансистов Российской Федерации" (МСЭФ РФ)</t>
  </si>
  <si>
    <t>Учебное пособие без грифа</t>
  </si>
  <si>
    <t>Краснодар: Изд-во ИП Голубь Н.В.</t>
  </si>
  <si>
    <t>Сентябрь 2014</t>
  </si>
  <si>
    <t>Россия</t>
  </si>
  <si>
    <t>-</t>
  </si>
  <si>
    <t>Кафедра анализа, аудита и информационных технологий Краснодарского филиала</t>
  </si>
  <si>
    <t>Кафедра анализа, аудита и информационных технологий Краснодарского филиала</t>
  </si>
  <si>
    <t>Четырнадцатая Всероссийская Олимпиада развития Народного хозяйства России, номинация № 64 "Развитие аудиторско-консалтинговых услуг в России"</t>
  </si>
  <si>
    <t>Учет и налогообложение скидок и бонусов</t>
  </si>
  <si>
    <t>Лактионова Нина Викторовна</t>
  </si>
  <si>
    <t>Индексируемая РИНЦ статья в прочих российских изданиях</t>
  </si>
  <si>
    <t>Декабрь 2013</t>
  </si>
  <si>
    <t>Россия</t>
  </si>
  <si>
    <t>Научно-практический журнал «Сфера услуг: инновации и качество»</t>
  </si>
  <si>
    <t>Ноябрь 2014</t>
  </si>
  <si>
    <t>-</t>
  </si>
  <si>
    <t>г. Москва, ул. Космонавтов, д. 18, корп. 1, Общероссийская общественная организация "Молодежный союз экономистов и финансистов Российской Федерации" (МСЭФ РФ)</t>
  </si>
  <si>
    <t>г. Москва, ул. Космонавтов, д. 18, корп. 1, Общероссийская общественная организация "Молодежный союз экономистов и финансистов Российской Федерации" (МСЭФ РФ)</t>
  </si>
  <si>
    <t>Кафедра анализа, аудита и информационных технологий Краснодарского филиала</t>
  </si>
  <si>
    <t>Бухгалтерский баланс: границы познания его сущности</t>
  </si>
  <si>
    <t>Мартиросов Рафаил Геннадиевич</t>
  </si>
  <si>
    <t>Лактионова Нина Викторовна</t>
  </si>
  <si>
    <t>Кафедра анализа, аудита и информационных технологий Краснодарского филиала</t>
  </si>
  <si>
    <t>Всероссийская олимпиада народного хозяйства, номинация "За методологический подход в научной деятельности"</t>
  </si>
  <si>
    <t>Индексируемая РИНЦ статья в прочих российских изданиях</t>
  </si>
  <si>
    <t>Февраль 2014</t>
  </si>
  <si>
    <t>Россия</t>
  </si>
  <si>
    <t>Научно-практический журнал «Сфера услуг: инновации и качество»</t>
  </si>
  <si>
    <t>Ноябрь 2014</t>
  </si>
  <si>
    <t>-</t>
  </si>
  <si>
    <t>г. Москва, ул. Космонавтов, д. 18, корп. 1, Общероссийская общественная организация "Молодежный союз экономистов и финансистов Российской Федерации" (МСЭФ РФ)</t>
  </si>
  <si>
    <t>г. Москва, ул. Космонавтов, д. 18, корп. 1, Общероссийская общественная организация "Молодежный союз экономистов и финансистов Российской Федерации" (МСЭФ РФ)</t>
  </si>
  <si>
    <t>Кафедра анализа, аудита и информационных технологий Краснодарского филиала</t>
  </si>
  <si>
    <t>Лабораторный практикум по бухгалтерскому учету. Методическое пособие по подготовке к практическим занятиям с применением интерактивных методов обучения для студентов  направления подготовки 080100 Экономика профиля подготовки Бухгалтерский учет, анализ и аудит</t>
  </si>
  <si>
    <t>Лактионова Нина Викторовна</t>
  </si>
  <si>
    <t>Кафедра анализа, аудита и информационных технологий Краснодарского филиала</t>
  </si>
  <si>
    <t>Круглый стол «Новации в бухгалтерском и налоговом законодательстве в 2015 году»</t>
  </si>
  <si>
    <t>Методическое пособие</t>
  </si>
  <si>
    <t>Краснодар: Изд-во ИП Голубь Н.В.</t>
  </si>
  <si>
    <t>Июнь 2014</t>
  </si>
  <si>
    <t>Россия</t>
  </si>
  <si>
    <t>Декабрь 2014</t>
  </si>
  <si>
    <t>-</t>
  </si>
  <si>
    <t>Краснодарский филиал РЭУ им. Г.В. Плеханова</t>
  </si>
  <si>
    <t>Краснодарский филиал РЭУ им. Г.В. Плеханова</t>
  </si>
  <si>
    <t>Кафедра анализа, аудита и информационных технологий Краснодарского филиала</t>
  </si>
  <si>
    <t>Бухгалтерский учет и анализ. Методическое пособие по подготовке к семинарским и практическим занятиям, организации самостоятельной работы для студентов  направления подготовки 080100 Экономика профилей  Финансы и кредит, Мировая экономика</t>
  </si>
  <si>
    <t>Кафедра анализа, аудита и информационных технологий Краснодарского филиала</t>
  </si>
  <si>
    <t>Открытая научно-практическая конференция по моложежной политике "Молодежная политика муниципалитета: исследования, технологии и проекты"</t>
  </si>
  <si>
    <t>Лактионова Нина Викторовна</t>
  </si>
  <si>
    <t>Апрель 2014</t>
  </si>
  <si>
    <t>Методическое пособие</t>
  </si>
  <si>
    <t>Молодежный центр Краснодара,
 г. Краснодар, ул.Сормовская, 12/11</t>
  </si>
  <si>
    <t>Краснодар: Изд-во ИП Голубь Н.В.</t>
  </si>
  <si>
    <t>Молодежный центр Краснодара</t>
  </si>
  <si>
    <t>Кафедра анализа, аудита и информационных технологий Краснодарского филиала</t>
  </si>
  <si>
    <t>Международная научно-
 практическая конференция студентов 
 и молодых ученых: «Тенденции развития
  российского экономического
 пространства в условиях глобализации
  и интеграции»</t>
  </si>
  <si>
    <t>Май 2014</t>
  </si>
  <si>
    <t>Краснодар, Краснодарский филиал Финансового университета при Правительстве Российской Федерации</t>
  </si>
  <si>
    <t>Краснодарский филиал Финансового университета при Правительстве Российской Федерации</t>
  </si>
  <si>
    <t>Кафедра анализа, аудита и информационных технологий Краснодарского филиала</t>
  </si>
  <si>
    <t>Семинар «Управление проектами IT»</t>
  </si>
  <si>
    <t>Апрель 2014</t>
  </si>
  <si>
    <t>Краснодарский филиал РЭУ им. Г.В. Плеханова</t>
  </si>
  <si>
    <t>Академи IT</t>
  </si>
  <si>
    <t>Россия</t>
  </si>
  <si>
    <t>Кузнецова Ирина Михайловна</t>
  </si>
  <si>
    <t>Кафедра анализа, аудита и информационных технологий Краснодарского филиала</t>
  </si>
  <si>
    <t>VII Международная олимпиада «IT-Планета 2013/14»</t>
  </si>
  <si>
    <t>Июль 2014</t>
  </si>
  <si>
    <t>Кафедра анализа, аудита и информационных технологий Краснодарского филиала</t>
  </si>
  <si>
    <t>Краснодарский филиал РЭУ им. Г.В. Плеханова</t>
  </si>
  <si>
    <t>АНО "Центр развития информационных технологий"</t>
  </si>
  <si>
    <t>Кафедра анализа, аудита и информационных технологий Краснодарского филиала</t>
  </si>
  <si>
    <t>Фестиваль технологий «TechFest»</t>
  </si>
  <si>
    <t>Июнь 2014</t>
  </si>
  <si>
    <t>Внедрение интегрированной отчетности в России и мире</t>
  </si>
  <si>
    <t>OZ-молл</t>
  </si>
  <si>
    <t>IT-Парк</t>
  </si>
  <si>
    <t>Черник Анна Александровна</t>
  </si>
  <si>
    <t>Январь 2013</t>
  </si>
  <si>
    <t>Кафедра менеджмента и мировой экономики Краснодарского филиала</t>
  </si>
  <si>
    <t>Индексируемая РИНЦ статья в прочих российских изданиях</t>
  </si>
  <si>
    <t>Декабрь 2013</t>
  </si>
  <si>
    <t>Россия</t>
  </si>
  <si>
    <t>Научно-практический журнал «Сфера услуг: инновации и качество»</t>
  </si>
  <si>
    <t>-</t>
  </si>
  <si>
    <t>Кафедра анализа, аудита и информационных технологий Краснодарского филиала</t>
  </si>
  <si>
    <t>Абхазия (не признана)</t>
  </si>
  <si>
    <t>Сравнительный анализ методик расчета налоговой нагрузки организации</t>
  </si>
  <si>
    <t>Иные внебюджетные источники и собственные средства вуза</t>
  </si>
  <si>
    <t>Черник Анна Александровна</t>
  </si>
  <si>
    <t>Индексируемая РИНЦ статья в прочих российских изданиях</t>
  </si>
  <si>
    <t>Февраль 2014</t>
  </si>
  <si>
    <t>Россия</t>
  </si>
  <si>
    <t>Научно-практический журнал «Сфера услуг: инновации и качество»</t>
  </si>
  <si>
    <t>-</t>
  </si>
  <si>
    <t>Кафедра анализа, аудита и информационных технологий Краснодарского филиала</t>
  </si>
  <si>
    <t>Анализ эффективности инвестиций</t>
  </si>
  <si>
    <t>Черник Анна Александровна</t>
  </si>
  <si>
    <t>Индексируемая РИНЦ статья в прочих российских изданиях</t>
  </si>
  <si>
    <t>Октябрь 2013</t>
  </si>
  <si>
    <t>Россия</t>
  </si>
  <si>
    <t>Научно-практический журнал «Сфера услуг: инновации и качество»</t>
  </si>
  <si>
    <t>-</t>
  </si>
  <si>
    <t>Кафедра анализа, аудита и информационных технологий Краснодарского филиала</t>
  </si>
  <si>
    <t>Особенности анализа прибыли в розничной торговле</t>
  </si>
  <si>
    <t>Шарудина Зинаида Александровна</t>
  </si>
  <si>
    <t>Индексируемая РИНЦ статья в прочих российских изданиях</t>
  </si>
  <si>
    <t>Октябрь 2013</t>
  </si>
  <si>
    <t>Россия</t>
  </si>
  <si>
    <t>Научно-практический журнал «Сфера услуг: инновации и качество»</t>
  </si>
  <si>
    <t>-</t>
  </si>
  <si>
    <t>Участник конференции</t>
  </si>
  <si>
    <t>Кафедра анализа, аудита и информационных технологий Краснодарского филиала</t>
  </si>
  <si>
    <t>Методика анализа оборотных активов торговой организации</t>
  </si>
  <si>
    <t>Шарудина Зинаида Александровна</t>
  </si>
  <si>
    <t>Индексируемая РИНЦ статья в прочих российских изданиях</t>
  </si>
  <si>
    <t>Декабрь 2013</t>
  </si>
  <si>
    <t>Россия</t>
  </si>
  <si>
    <t>Научно-практический журнал «Сфера услуг: инновации и качество»</t>
  </si>
  <si>
    <t>-</t>
  </si>
  <si>
    <t>Кафедра анализа, аудита и информационных технологий Краснодарского филиала</t>
  </si>
  <si>
    <t>Анализ денежных потоков коммерческой организации</t>
  </si>
  <si>
    <t>Шарудина Зинаида Александровна</t>
  </si>
  <si>
    <t>Индексируемая РИНЦ статья в прочих российских изданиях</t>
  </si>
  <si>
    <t>Сентябрь 2014</t>
  </si>
  <si>
    <t>Россия</t>
  </si>
  <si>
    <t>Научно-практический журнал «Сфера услуг: инновации и качество»</t>
  </si>
  <si>
    <t>-</t>
  </si>
  <si>
    <t>Город проведения конференции</t>
  </si>
  <si>
    <t>Страна</t>
  </si>
  <si>
    <t>Дата конференции</t>
  </si>
  <si>
    <t>Кафедра анализа, аудита и информационных технологий Краснодарского филиала</t>
  </si>
  <si>
    <t>Анализ 
инвестиционной 
привлекательности 
нефтегазовых предприятий</t>
  </si>
  <si>
    <t>Васильева Ларина Федоровна</t>
  </si>
  <si>
    <t>Индексируемая РИНЦ статья в прочих российских изданиях</t>
  </si>
  <si>
    <t>Май 2014</t>
  </si>
  <si>
    <t>Россия</t>
  </si>
  <si>
    <t>Факторы повышения эффективности российской экономики (материалы международной научно-практической конференции) / под  ред. М.Б.Щепакина – .Краснодар: ; КЦНТИ, 2014</t>
  </si>
  <si>
    <t>Внутрениий Грант</t>
  </si>
  <si>
    <t>есть</t>
  </si>
  <si>
    <t>Васильев С.К.</t>
  </si>
  <si>
    <t>Кафедра анализа, аудита и информационных технологий Краснодарского филиала</t>
  </si>
  <si>
    <t>Использование 
программы «1С:Торговля 
и склад» для автоматизации 
учета складских 
операций на примере 
ООО «Металлпласт»</t>
  </si>
  <si>
    <t>Васильева Ларина Федоровна</t>
  </si>
  <si>
    <t>выиграна</t>
  </si>
  <si>
    <t>Открытие</t>
  </si>
  <si>
    <t>Индексируемая РИНЦ статья в прочих российских изданиях</t>
  </si>
  <si>
    <t>Май 2014</t>
  </si>
  <si>
    <t>Россия</t>
  </si>
  <si>
    <t>Проблемы достижения экономической эффективности и социальной сбалансированности (сборник статей международной научно-практической конференции) г. Краснодар</t>
  </si>
  <si>
    <t>Зиновьева Л.В.</t>
  </si>
  <si>
    <t>Кафедра анализа, аудита и информационных технологий Краснодарского филиала</t>
  </si>
  <si>
    <t>Технология обработки 
учетных задач 
с использованием пакетов 
«мини-бухгалтерия»</t>
  </si>
  <si>
    <t>Васильева Ларина Федоровна</t>
  </si>
  <si>
    <t>участие в выставках, ярмарках образовательных услуг, вакансий</t>
  </si>
  <si>
    <t>Индексируемая РИНЦ статья в прочих российских изданиях</t>
  </si>
  <si>
    <t>Сентябрь 2014</t>
  </si>
  <si>
    <t>Россия</t>
  </si>
  <si>
    <t>Проблемы, противоречия и перспективы развития России в современном мире: экономико-правовые аспекты. Сборник статей(Часть 1) международной научно-практической конференции Париж, Франция / под общ. ред. Э.В. Соболева, С.И. Берлина, В.В. Сорокожердьева – Краснодар, 2014</t>
  </si>
  <si>
    <t>Зиновьева Л.В.</t>
  </si>
  <si>
    <t>Кафедра анализа, аудита и информационных технологий Краснодарского филиала</t>
  </si>
  <si>
    <t>Оценка 
инвестиционной 
привлекательности 
пищевых 
предприятий</t>
  </si>
  <si>
    <t>Васильева Ларина Федоровна</t>
  </si>
  <si>
    <t>Руководитель структурного подразделения</t>
  </si>
  <si>
    <t>д-р биол. наук</t>
  </si>
  <si>
    <t>Академик РАМН</t>
  </si>
  <si>
    <t>Учебник с грифом Минобрнауки России</t>
  </si>
  <si>
    <t>Февраль 2013</t>
  </si>
  <si>
    <t>Австралия</t>
  </si>
  <si>
    <t>Индексируемая РИНЦ статья в прочих российских изданиях</t>
  </si>
  <si>
    <t>Средства иностранных источников</t>
  </si>
  <si>
    <t>Сентябрь 2014</t>
  </si>
  <si>
    <t>Государственный контракт</t>
  </si>
  <si>
    <t>нет</t>
  </si>
  <si>
    <t>Россия</t>
  </si>
  <si>
    <t>не выиграна</t>
  </si>
  <si>
    <t>Заявка на объект промышленной собственности</t>
  </si>
  <si>
    <t>профориентационная работа с выпускниками школ и их родителями</t>
  </si>
  <si>
    <t>Проблемы, противоречия и перспективы развития России в современном мире: экономико-правовые аспекты. Сборник статей(Часть 1) международной научно-практической конференции Париж, Франция / под общ. ред. Э.В. Соболева, С.И. Берлина, В.В. Сорокожердьева – Краснодар, 2014.</t>
  </si>
  <si>
    <t>Профессор</t>
  </si>
  <si>
    <t>Васильев С.К.</t>
  </si>
  <si>
    <t>д-р ветеринар. наук</t>
  </si>
  <si>
    <t>Академик РАСХН</t>
  </si>
  <si>
    <t>Учебник с другим грифом</t>
  </si>
  <si>
    <t>Март 2013</t>
  </si>
  <si>
    <t>Австрия</t>
  </si>
  <si>
    <t>Средства Министерств (кроме Минобрнауки России), федеральных агентств, служб и др. ведомств</t>
  </si>
  <si>
    <t>Грант Президента РФ</t>
  </si>
  <si>
    <t>Патент России</t>
  </si>
  <si>
    <t>Кафедра анализа, аудита и информационных технологий Краснодарского филиала</t>
  </si>
  <si>
    <t>публикации и объявления в специальных изданиях</t>
  </si>
  <si>
    <t>Автоматизация процесса управления в ресторанном бизнесе</t>
  </si>
  <si>
    <t>Доцент</t>
  </si>
  <si>
    <t>д-р воен. наук</t>
  </si>
  <si>
    <t>Академик РАО</t>
  </si>
  <si>
    <t>Учебник без грифа</t>
  </si>
  <si>
    <t>Житкова Ольга Михайловна</t>
  </si>
  <si>
    <t>Апрель 2013</t>
  </si>
  <si>
    <t>Азербайджан</t>
  </si>
  <si>
    <t>Средства Минобрнауки России</t>
  </si>
  <si>
    <t>Грант РГНФ</t>
  </si>
  <si>
    <t>Зарубежный патент</t>
  </si>
  <si>
    <t>олимпиады, конкурсы</t>
  </si>
  <si>
    <t>Индексируемая РИНЦ статья в прочих российских изданиях</t>
  </si>
  <si>
    <t>Март 2014</t>
  </si>
  <si>
    <t>Россия</t>
  </si>
  <si>
    <t>Старший преподаватель</t>
  </si>
  <si>
    <t>д-р геогр. наук</t>
  </si>
  <si>
    <t>II Материалы международной научно-практической «СКФУ» часть I 2014</t>
  </si>
  <si>
    <t>Член-корреспондент РАН</t>
  </si>
  <si>
    <t>Электронный учебник</t>
  </si>
  <si>
    <t>-</t>
  </si>
  <si>
    <t>Май 2013</t>
  </si>
  <si>
    <t>Азорские острова (не признана)</t>
  </si>
  <si>
    <t>Средства организаций государственного сектора, финансируемые не из бюджетных и внебюджетных средств</t>
  </si>
  <si>
    <t>Грант РГНФ поддержка молодых ученых</t>
  </si>
  <si>
    <t>Свидетельство о государственной регистрации программ для ЭВМ</t>
  </si>
  <si>
    <t>Кафедра анализа, аудита и информационных технологий Краснодарского филиала</t>
  </si>
  <si>
    <t>концертно-фестивальная деятельность, агитбригады</t>
  </si>
  <si>
    <t>Современные концепции развития бухгалтерского учета: проблемы и перспективы</t>
  </si>
  <si>
    <t>Преподаватель</t>
  </si>
  <si>
    <t>д-р геол.-минерал. наук</t>
  </si>
  <si>
    <t>Член-корреспондент РАМН</t>
  </si>
  <si>
    <t>Учебное пособие с грифом УМО</t>
  </si>
  <si>
    <t>Говдя Виктор Виленович</t>
  </si>
  <si>
    <t>Июнь 2013</t>
  </si>
  <si>
    <t>Конкурс студенческих научных работ КФ РЭУ, номинация кон­курса «Проблемы и перспективы регио­нальной экономики»</t>
  </si>
  <si>
    <t>Аландские острова (не признана)</t>
  </si>
  <si>
    <t>Средства организаций предпринимательского сектора</t>
  </si>
  <si>
    <t>Грант РФФИ</t>
  </si>
  <si>
    <t>Свидетельство о государственной регистрации баз данных</t>
  </si>
  <si>
    <t>выступление на радио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</si>
  <si>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</si>
  <si>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Май 2014</t>
  </si>
  <si>
    <t>Ведущий научный сотрудник</t>
  </si>
  <si>
    <t>Россия</t>
  </si>
  <si>
    <t>д-р искусствоведения</t>
  </si>
  <si>
    <t>Член-корреспондент РАСХН</t>
  </si>
  <si>
    <t>Политематический сетевой электронный научный журнал Кубанского государственного аграрного университета (Научный журнал КубГАУ) [Электронный ресурс]</t>
  </si>
  <si>
    <t>Учебное пособие с грифом Минобрнауки России</t>
  </si>
  <si>
    <t>Июль 2013</t>
  </si>
  <si>
    <t>Албания</t>
  </si>
  <si>
    <t>Дегальцева Ж.В., Середенко И.В.</t>
  </si>
  <si>
    <t>Средства организаций сектора высшего образования</t>
  </si>
  <si>
    <t>Дополнительное государственное задание Минобрнауки России</t>
  </si>
  <si>
    <t>Объект интеллектуальной собственности</t>
  </si>
  <si>
    <t>выступление на TV</t>
  </si>
  <si>
    <t>Старший научный сотрудник</t>
  </si>
  <si>
    <t>Кафедра анализа, аудита и информационных технологий Краснодарского филиала</t>
  </si>
  <si>
    <t>д-р ист. наук</t>
  </si>
  <si>
    <t>Член-корреспондент РАО</t>
  </si>
  <si>
    <t>Учебное пособие с другим грифом</t>
  </si>
  <si>
    <t>Калькуляционная концепция развития учетно-аналитических систем экономических агентов рынка</t>
  </si>
  <si>
    <t>Август 2013</t>
  </si>
  <si>
    <t>Алжир</t>
  </si>
  <si>
    <t>Средства субъектов федерации, местных бюджетов</t>
  </si>
  <si>
    <t>Муниципальный контракт</t>
  </si>
  <si>
    <t>Лицензионный договор на право использования объектов интеллектуальной собственности</t>
  </si>
  <si>
    <t>Говдя Виктор Виленович</t>
  </si>
  <si>
    <t>другие мероприятия</t>
  </si>
  <si>
    <t>Научный сотрудник</t>
  </si>
  <si>
    <t>д-р культурологии</t>
  </si>
  <si>
    <t>Профессор</t>
  </si>
  <si>
    <t>Учебное пособие без грифа</t>
  </si>
  <si>
    <t>Сентябрь 2013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</si>
  <si>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</si>
  <si>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Американское Самоа (не признана)</t>
  </si>
  <si>
    <t>Апрель 2014</t>
  </si>
  <si>
    <t>Россия</t>
  </si>
  <si>
    <t>Средства фондов поддержки научной, научно-технической и инновационной деятельности</t>
  </si>
  <si>
    <t>Субсидия из бюджета города Москвы</t>
  </si>
  <si>
    <t>Политематический сетевой электронный научный журнал Кубанского государственного аграрного университета (Научный журнал КубГАУ) [Электронный ресурс]</t>
  </si>
  <si>
    <t>Ремезков А.А.</t>
  </si>
  <si>
    <t>Младший научный сотрудник</t>
  </si>
  <si>
    <t>д-р мед. наук</t>
  </si>
  <si>
    <t>Доцент</t>
  </si>
  <si>
    <t>Учебная программа</t>
  </si>
  <si>
    <t>Октябрь 2013</t>
  </si>
  <si>
    <t>Ангилья</t>
  </si>
  <si>
    <t>Средства частных некоммерческих организаций</t>
  </si>
  <si>
    <t>Кафедра анализа, аудита и информационных технологий Краснодарского филиала</t>
  </si>
  <si>
    <t>Декабрь 2014</t>
  </si>
  <si>
    <t>ФЦП «Научные и научно-педагогические кадры инновационной России» на 2009-2013 годы</t>
  </si>
  <si>
    <t>Высшая математика для экономистов: теория пределов и приложения</t>
  </si>
  <si>
    <t>Краснодарский филиал РЭУ им. Г.В. Плеханова</t>
  </si>
  <si>
    <t>Краснодарский филиал РЭУ им. Г.В. Плеханова</t>
  </si>
  <si>
    <t>Специалист</t>
  </si>
  <si>
    <t>д-р пед. наук</t>
  </si>
  <si>
    <t>Старший научный сотрудник</t>
  </si>
  <si>
    <t>Лежнев Алексей Викторович</t>
  </si>
  <si>
    <t>Монография, изданная в РФ</t>
  </si>
  <si>
    <t>Ноябрь 2013</t>
  </si>
  <si>
    <t>Ангола</t>
  </si>
  <si>
    <t>Учебник с грифом УМО</t>
  </si>
  <si>
    <t>Магистр</t>
  </si>
  <si>
    <t>Январь 2014</t>
  </si>
  <si>
    <t>Россия</t>
  </si>
  <si>
    <t>Кафедра анализа, аудита и информационных технологий Краснодарского филиала</t>
  </si>
  <si>
    <t>Учебная практика</t>
  </si>
  <si>
    <t>Николаева Ирина Валентиновна</t>
  </si>
  <si>
    <t>Учебное пособие без грифа</t>
  </si>
  <si>
    <t>Краснодар: ИП Голубь Н.В.</t>
  </si>
  <si>
    <t>Июнь 2014</t>
  </si>
  <si>
    <t>Россия</t>
  </si>
  <si>
    <t>3+2 диска</t>
  </si>
  <si>
    <t>Кафедра анализа, аудита и информационных технологий Краснодарского филиала</t>
  </si>
  <si>
    <t>Моделирование инвестиционных 
потоков в экономике Российской 
Федерации</t>
  </si>
  <si>
    <t>Пантелеева Ольга Борисовна</t>
  </si>
  <si>
    <t>Индексируемая РИНЦ статья в прочих российских изданиях</t>
  </si>
  <si>
    <t>Апрель 2014</t>
  </si>
  <si>
    <t>Казахстан</t>
  </si>
  <si>
    <t>Сб. статей международной 
научно-практической конференции: 
«Управление кадровым потенциалом
 в условиях инновационной 
экономики» / под научн. Ред. Ш.А. Курманбаевой</t>
  </si>
  <si>
    <t>0.3</t>
  </si>
  <si>
    <t>Пантелеева М.А.</t>
  </si>
  <si>
    <t>Кафедра анализа, аудита и информационных технологий Краснодарского филиала</t>
  </si>
  <si>
    <t>Актуальность анализа финансово-
экономической эффективности 
инновационных проектов</t>
  </si>
  <si>
    <t>Пантелеева Ольга Борисовна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</si>
  <si>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</si>
  <si>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Май 2014</t>
  </si>
  <si>
    <t>Россия</t>
  </si>
  <si>
    <t>Сб. статей международной научно-практической конференции студентов и молодых ученых: «Тенденции развития российского экономического пространства в условиях глобализации и интеграции» / под общ. ред. Э.В. Соболева, - Краснодар: Краснодарский филиал Финансового ун-та при Правительстве Российской Федерации, Изд. В.В. Арнаутов</t>
  </si>
  <si>
    <t>0.4</t>
  </si>
  <si>
    <t>Пантелеева М.А.</t>
  </si>
  <si>
    <t>Кафедра анализа, аудита и информационных технологий Краснодарского филиала</t>
  </si>
  <si>
    <t>Анализ информационного 
обеспечения привлечения 
инвестиций в России</t>
  </si>
  <si>
    <t>Пантелеева Ольга Борисовна</t>
  </si>
  <si>
    <t>Индексируемая РИНЦ статья в прочих российских изданиях</t>
  </si>
  <si>
    <t>Июль 2014</t>
  </si>
  <si>
    <t>Россия</t>
  </si>
  <si>
    <t>"Сб. научных трудов «Актуальные проблемы экономической теории и практики»: сб. науч. тр./ под ред. В.А.Сидорова. Краснодар: Кубанский гос. университет, 2014</t>
  </si>
  <si>
    <t>0.6</t>
  </si>
  <si>
    <t>Пантелеева М.А.</t>
  </si>
  <si>
    <t>Кафедра анализа, аудита и информационных технологий Краснодарского филиала</t>
  </si>
  <si>
    <t>Воспитательные функции информационной подготовки и их использование в проектной деятельности студентов.</t>
  </si>
  <si>
    <t>Фешина Елена Васильевна</t>
  </si>
  <si>
    <t>Сборник научных трудов филиала</t>
  </si>
  <si>
    <t>ПК «Инновационные технологии обучения по направлениям «Экономика» и «Менеджмент» № 180000148088</t>
  </si>
  <si>
    <t>Краснодар: Краснодарский филиал ФГБОУ ВПО "РЭУ им. Г.В. Плеханова"</t>
  </si>
  <si>
    <t>Россия</t>
  </si>
  <si>
    <t>Кафедра анализа, аудита и информационных технологий Краснодарского филиала</t>
  </si>
  <si>
    <t>Информационные технологии в управлении</t>
  </si>
  <si>
    <t>Фешина Елена Васильевна</t>
  </si>
  <si>
    <t>Электронный учебник</t>
  </si>
  <si>
    <t>Краснодар: Краснодарский филиал ФГБОУ ВПО "РЭУ им. Г.В. Плеханова"</t>
  </si>
  <si>
    <t>Июнь 2014</t>
  </si>
  <si>
    <t>Россия</t>
  </si>
  <si>
    <t>Кафедра анализа, аудита и информационных технологий Краснодарского филиала</t>
  </si>
  <si>
    <t>Проектирование информационных систем</t>
  </si>
  <si>
    <t>Фешина Елена Васильевна</t>
  </si>
  <si>
    <t>ФГБОУ ВПО "Российский экономический университет им. Г.В. Плеханова"</t>
  </si>
  <si>
    <t>Электронный учебник</t>
  </si>
  <si>
    <t>Краснодар: Краснодарский филиал ФГБОУ ВПО "РЭУ им. Г.В. Плеханова"</t>
  </si>
  <si>
    <t>Июнь 2014</t>
  </si>
  <si>
    <t>Россия</t>
  </si>
  <si>
    <t>Кафедра анализа, аудита и информационных технологий Краснодарского филиала</t>
  </si>
  <si>
    <t>Финансовая математика</t>
  </si>
  <si>
    <t>Вахрушева Надежда Владимировна</t>
  </si>
  <si>
    <t>Учебное пособие без грифа</t>
  </si>
  <si>
    <t>Краснодарский филиал ФГБОУ ВПО "РЭУ им. Г.В. Плеханова"</t>
  </si>
  <si>
    <t>Февраль 2014</t>
  </si>
  <si>
    <t>Россия</t>
  </si>
  <si>
    <t>Россия</t>
  </si>
  <si>
    <t>Кафедра анализа, аудита и информационных технологий Краснодарского филиала</t>
  </si>
  <si>
    <t>Информационные технологии в менеджменте</t>
  </si>
  <si>
    <t>Фешина Елена Васильевна</t>
  </si>
  <si>
    <t>Электронный учебник</t>
  </si>
  <si>
    <t>Краснодар: Краснодарский филиал ФГБОУ ВПО "РЭУ им. Г.В. Плеханова"</t>
  </si>
  <si>
    <t>Июнь 2014</t>
  </si>
  <si>
    <t>Россия</t>
  </si>
  <si>
    <t>29.04.2014-09.06.2014</t>
  </si>
  <si>
    <t>Кафедра гуманитарных дисциплин и иностранных языков Краснодарского филиала</t>
  </si>
  <si>
    <t>Кафедра гуманитарных дисциплин и иностранных языков Краснодарского филиала</t>
  </si>
  <si>
    <t>Савеленко Вячеслав Михайлович</t>
  </si>
  <si>
    <t>ПК «Инновационные технологии обучения по направлениям «Экономика» и «Менеджмент» № 180000148098</t>
  </si>
  <si>
    <t>ФГБОУ ВПО "Российский экономический университет им. Г.В. Плеханова"</t>
  </si>
  <si>
    <t>Россия</t>
  </si>
  <si>
    <t>29.04.2014-09.06.2014</t>
  </si>
  <si>
    <t>Кафедра менеджмента и мировой экономики Краснодарского филиала</t>
  </si>
  <si>
    <t>Заявка на объект промышленной собственности</t>
  </si>
  <si>
    <t>Доцент</t>
  </si>
  <si>
    <t>канд. физ.-мат. наук</t>
  </si>
  <si>
    <t>без ученого звания</t>
  </si>
  <si>
    <t>Кафедра менеджмента и мировой экономики Краснодарского филиала</t>
  </si>
  <si>
    <t>Губин Виктор Анатольевич</t>
  </si>
  <si>
    <t>Профессор</t>
  </si>
  <si>
    <t>д-р экон. наук</t>
  </si>
  <si>
    <t>Доцент</t>
  </si>
  <si>
    <t>Кафедра менеджмента и мировой экономики Краснодарского филиала</t>
  </si>
  <si>
    <t>Демьянченко Наталья Васильевна</t>
  </si>
  <si>
    <t>Доцент</t>
  </si>
  <si>
    <t>канд. экон. наук</t>
  </si>
  <si>
    <t>Доцент</t>
  </si>
  <si>
    <t>Кафедра менеджмента и мировой экономики Краснодарского филиала</t>
  </si>
  <si>
    <t>Зелинская Мария Владимировна</t>
  </si>
  <si>
    <t>Профессор</t>
  </si>
  <si>
    <t>д-р экон. наук</t>
  </si>
  <si>
    <t>Профессор</t>
  </si>
  <si>
    <t>Кафедра менеджмента и мировой экономики Краснодарского филиала</t>
  </si>
  <si>
    <t>Ковалева Наталья Владимировна</t>
  </si>
  <si>
    <t>Доцент</t>
  </si>
  <si>
    <t>канд. экон. наук</t>
  </si>
  <si>
    <t>Доцент</t>
  </si>
  <si>
    <t>Кафедра менеджмента и мировой экономики Краснодарского филиала</t>
  </si>
  <si>
    <t>Кучер Максим Олегович</t>
  </si>
  <si>
    <t>Доцент</t>
  </si>
  <si>
    <t>канд. геогр. наук</t>
  </si>
  <si>
    <t>Доцент</t>
  </si>
  <si>
    <t>Кафедра менеджмента и мировой экономики Краснодарского филиала</t>
  </si>
  <si>
    <t>Ламанов Петр Иванович</t>
  </si>
  <si>
    <t>Профессор</t>
  </si>
  <si>
    <t>д-р экон. наук</t>
  </si>
  <si>
    <t>Профессор</t>
  </si>
  <si>
    <t>Кафедра менеджмента и мировой экономики Краснодарского филиала</t>
  </si>
  <si>
    <t>Лобанова Валентина Владимировна</t>
  </si>
  <si>
    <t>Старший преподаватель</t>
  </si>
  <si>
    <t>без ученой степени</t>
  </si>
  <si>
    <t>без ученого звания</t>
  </si>
  <si>
    <t>Кафедра менеджмента и мировой экономики Краснодарского филиала</t>
  </si>
  <si>
    <t>Лопатина Ирина Юрьевна</t>
  </si>
  <si>
    <t>Доцент</t>
  </si>
  <si>
    <t>канд. экон. наук</t>
  </si>
  <si>
    <t>без ученого звания</t>
  </si>
  <si>
    <t>Кафедра менеджмента и мировой экономики Краснодарского филиала</t>
  </si>
  <si>
    <t>Павленко Ольга Сергеевна</t>
  </si>
  <si>
    <t>Ассистент</t>
  </si>
  <si>
    <t>без ученой степени</t>
  </si>
  <si>
    <t>без ученого звания</t>
  </si>
  <si>
    <t>Кафедра менеджмента и мировой экономики Краснодарского филиала</t>
  </si>
  <si>
    <t>Скоморощенко Анна Александровна</t>
  </si>
  <si>
    <t>Доцент</t>
  </si>
  <si>
    <t>канд. экон. наук</t>
  </si>
  <si>
    <t>Доцент</t>
  </si>
  <si>
    <t>Кафедра менеджмента и мировой экономики Краснодарского филиала</t>
  </si>
  <si>
    <t>Хохлова Татьяна Петровна</t>
  </si>
  <si>
    <t>Заведующий</t>
  </si>
  <si>
    <t>канд. экон. наук</t>
  </si>
  <si>
    <t>Доцент</t>
  </si>
  <si>
    <t>Кафедра менеджмента и мировой экономики Краснодарского филиала</t>
  </si>
  <si>
    <t>Искандарян Гоар Овсеповна</t>
  </si>
  <si>
    <t>Доцент</t>
  </si>
  <si>
    <t>канд. экон. наук</t>
  </si>
  <si>
    <t>без ученого звания</t>
  </si>
  <si>
    <t>Кафедра менеджмента и мировой экономики Краснодарского филиала</t>
  </si>
  <si>
    <t>Шевченко Ольга Павловна</t>
  </si>
  <si>
    <t>Доцент</t>
  </si>
  <si>
    <t>канд. экон. наук</t>
  </si>
  <si>
    <t>без ученого звания</t>
  </si>
  <si>
    <t>Кафедра менеджмента и мировой экономики Краснодарского филиала</t>
  </si>
  <si>
    <t>Шутилов Федор Валерьевич</t>
  </si>
  <si>
    <t>Доцент</t>
  </si>
  <si>
    <t>канд. экон. наук</t>
  </si>
  <si>
    <t>Доцент</t>
  </si>
  <si>
    <t>Кафедра технологии торговли и общественного питания Краснодарского филиала</t>
  </si>
  <si>
    <t>Абазян Артак Горикович</t>
  </si>
  <si>
    <t>Доцент</t>
  </si>
  <si>
    <t>канд. экон. наук</t>
  </si>
  <si>
    <t>без ученого звания</t>
  </si>
  <si>
    <t>Кафедра технологии торговли и общественного питания Краснодарского филиала</t>
  </si>
  <si>
    <t>Авагян Юрий Гургенович</t>
  </si>
  <si>
    <t>Доцент</t>
  </si>
  <si>
    <t>канд. техн. наук</t>
  </si>
  <si>
    <t>Доцент</t>
  </si>
  <si>
    <t>Кафедра технологии торговли и общественного питания Краснодарского филиала</t>
  </si>
  <si>
    <t>Амбарцумян Лора Исаковна</t>
  </si>
  <si>
    <t>Доцент</t>
  </si>
  <si>
    <t>канд. техн. наук</t>
  </si>
  <si>
    <t>Доцент</t>
  </si>
  <si>
    <t>Кафедра технологии торговли и общественного питания Краснодарского филиала</t>
  </si>
  <si>
    <t>Барышева Инна Николаевна</t>
  </si>
  <si>
    <t>Старший преподаватель</t>
  </si>
  <si>
    <t>без ученой степени</t>
  </si>
  <si>
    <t>без ученого звания</t>
  </si>
  <si>
    <t>Кафедра технологии торговли и общественного питания Краснодарского филиала</t>
  </si>
  <si>
    <t>Болотников Григорий Александрович</t>
  </si>
  <si>
    <t>Доцент</t>
  </si>
  <si>
    <t>канд. с.-х. наук</t>
  </si>
  <si>
    <t>без ученого звания</t>
  </si>
  <si>
    <t>Кафедра технологии торговли и общественного питания Краснодарского филиала</t>
  </si>
  <si>
    <t>Брикота Татьяна Борисовна</t>
  </si>
  <si>
    <t>Доцент</t>
  </si>
  <si>
    <t>канд. техн. наук</t>
  </si>
  <si>
    <t>Доцент</t>
  </si>
  <si>
    <t>Кафедра технологии торговли и общественного питания Краснодарского филиала</t>
  </si>
  <si>
    <t>Воронов Александр Александрович</t>
  </si>
  <si>
    <t>Профессор</t>
  </si>
  <si>
    <t>д-р экон. наук</t>
  </si>
  <si>
    <t>Профессор</t>
  </si>
  <si>
    <t>Кафедра технологии торговли и общественного питания Краснодарского филиала</t>
  </si>
  <si>
    <t>Герман Татьяна Юрьевна</t>
  </si>
  <si>
    <t>Кафедра анализа, аудита и информационных технологий Краснодарского филиала</t>
  </si>
  <si>
    <t>Старший преподаватель</t>
  </si>
  <si>
    <t>без ученой степени</t>
  </si>
  <si>
    <t>без ученого звания</t>
  </si>
  <si>
    <t>Кафедра технологии торговли и общественного питания Краснодарского филиала</t>
  </si>
  <si>
    <t>Горохов Виталий Николаевич</t>
  </si>
  <si>
    <t>Доцент</t>
  </si>
  <si>
    <t>канд. юрид. наук</t>
  </si>
  <si>
    <t>без ученого звания</t>
  </si>
  <si>
    <t>Кафедра технологии торговли и общественного питания Краснодарского филиала</t>
  </si>
  <si>
    <t>Губа Елена Николаевна</t>
  </si>
  <si>
    <t>Доцент</t>
  </si>
  <si>
    <t>канд. техн. наук</t>
  </si>
  <si>
    <t>без ученого звания</t>
  </si>
  <si>
    <t>Кафедра технологии торговли и общественного питания Краснодарского филиала</t>
  </si>
  <si>
    <t>Гусева Марина Валерьевна</t>
  </si>
  <si>
    <t>Доцент</t>
  </si>
  <si>
    <t>канд. экон. наук</t>
  </si>
  <si>
    <t>без ученого звания</t>
  </si>
  <si>
    <t>Кафедра технологии торговли и общественного питания Краснодарского филиала</t>
  </si>
  <si>
    <t>Данилевская Елена Николаевна</t>
  </si>
  <si>
    <t>Старший преподаватель</t>
  </si>
  <si>
    <t>без ученой степени</t>
  </si>
  <si>
    <t>без ученого звания</t>
  </si>
  <si>
    <t>Руководитель:</t>
  </si>
  <si>
    <t>Кофанов Антон Александрович</t>
  </si>
  <si>
    <t>Кафедра технологии торговли и общественного питания Краснодарского филиала</t>
  </si>
  <si>
    <t>Данько Владислав Павлович</t>
  </si>
  <si>
    <t>Патент России</t>
  </si>
  <si>
    <t>Зарубежный патент</t>
  </si>
  <si>
    <t>Свидетельство о государственной регистрации программ для ЭВМ</t>
  </si>
  <si>
    <t>Свидетельство о государственной регистрации баз данных</t>
  </si>
  <si>
    <t>Объект интеллектуальной собственности</t>
  </si>
  <si>
    <t>Лицензионный договор на право использования объектов интеллектуальной собственности</t>
  </si>
  <si>
    <t>Хохлова Татьяна Петровна</t>
  </si>
  <si>
    <t>"Личность как высшая ценность физической культуры"</t>
  </si>
  <si>
    <t>Кирий Евгения Викторовна</t>
  </si>
  <si>
    <t>Индексируемая SCOPUS статья в зарубежных изданиях и сборниках трудов</t>
  </si>
  <si>
    <t>Январь 2014</t>
  </si>
  <si>
    <t>Чехия</t>
  </si>
  <si>
    <t>Materiály X mezinárodní vědecko - praktická conference «Věda a vznik– 2013/2014». - Díl 22. Pedagogika. Tělovýchova a sport.: Praha. Publishing House «Education and Science».</t>
  </si>
  <si>
    <t>Кафедра анализа, аудита и информационных технологий Краснодарского филиала</t>
  </si>
  <si>
    <t>"Ценности человека информационного общества"</t>
  </si>
  <si>
    <t>Вахрушева Надежда Владимировна</t>
  </si>
  <si>
    <t>Индексируемая РИНЦ статья в прочих российских изданиях</t>
  </si>
  <si>
    <t>Июнь 2014</t>
  </si>
  <si>
    <t>Россия</t>
  </si>
  <si>
    <t>Научно-практический журнал «Сфера услуг: инновации и качество»</t>
  </si>
  <si>
    <t>Кафедра гуманитарных дисциплин и иностранных языков Краснодарского филиала</t>
  </si>
  <si>
    <t>"Рациональность как социокультурная ценность"</t>
  </si>
  <si>
    <t>Даниленко Татьяна Валентиновна</t>
  </si>
  <si>
    <t>Индексируемая РИНЦ статья в прочих российских изданиях</t>
  </si>
  <si>
    <t>Кафедра менеджмента и мировой экономики Краснодарского филиала</t>
  </si>
  <si>
    <t>Всероссийская студенческая научная конференция "Формирование инфраструктуры и институтов инновационной экономики"</t>
  </si>
  <si>
    <t>Март 2014</t>
  </si>
  <si>
    <t>г. Краснодар, ул. Калинина, 13, КГАУ</t>
  </si>
  <si>
    <t>КГАУ</t>
  </si>
  <si>
    <t>Июнь 2014</t>
  </si>
  <si>
    <t>Россия</t>
  </si>
  <si>
    <t>Научно-практический журнал «Сфера услуг: инновации и качество»</t>
  </si>
  <si>
    <t>Кафедра менеджмента и мировой экономики Краснодарского филиала</t>
  </si>
  <si>
    <t>Форум "Ты-лидер"</t>
  </si>
  <si>
    <t>Ноябрь 2014</t>
  </si>
  <si>
    <t>Краснодарский филиал РЭУ им. Г.В. Плеханова</t>
  </si>
  <si>
    <t>Краснодарский филиал РЭУ им. Г.В. Плеханова</t>
  </si>
  <si>
    <t>Кафедра гуманитарных дисциплин и иностранных языков Краснодарского филиала</t>
  </si>
  <si>
    <t>"Преподавание иностранного языка в неязыковом вузе в постолимпийских реалиях"</t>
  </si>
  <si>
    <t>Кафедра менеджмента и мировой экономики Краснодарского филиала</t>
  </si>
  <si>
    <t>Еремеева Алена Александровна</t>
  </si>
  <si>
    <t>5 Международная научно-практическая конференция "Проблемы экономики, организации и управления в России и мире"</t>
  </si>
  <si>
    <t>Апрель 2014</t>
  </si>
  <si>
    <t>г. Прага, р. Чехия</t>
  </si>
  <si>
    <t>Индексируемая РИНЦ статья в прочих российских изданиях</t>
  </si>
  <si>
    <t>Чешское научно-исследовательское общество</t>
  </si>
  <si>
    <t>Июнь 2014</t>
  </si>
  <si>
    <t>Хоздоговор</t>
  </si>
  <si>
    <t>Россия</t>
  </si>
  <si>
    <t>Сборник материалов конференции "Современное общество, образование и наука</t>
  </si>
  <si>
    <t>Лаборант</t>
  </si>
  <si>
    <t>Кафедра менеджмента и мировой экономики Краснодарского филиала</t>
  </si>
  <si>
    <t>д-р полит. наук</t>
  </si>
  <si>
    <t>без ученого звания</t>
  </si>
  <si>
    <t>Студенческий научный кружок "Россия в мировом хозяйстве"</t>
  </si>
  <si>
    <t>Монография, изданная зарубежом</t>
  </si>
  <si>
    <t>Кафедра гуманитарных дисциплин и иностранных языков Краснодарского филиала</t>
  </si>
  <si>
    <t>Декабрь 2013</t>
  </si>
  <si>
    <t>Андорра</t>
  </si>
  <si>
    <t>"Культура речи и деловое общение на английском языке"</t>
  </si>
  <si>
    <t>Краснодарский филиал РЭУ им. Г.В. Плеханова</t>
  </si>
  <si>
    <t>Кафедра менеджмента и мировой экономики</t>
  </si>
  <si>
    <t>Ассистент</t>
  </si>
  <si>
    <t>Еремеева Алена Александровна</t>
  </si>
  <si>
    <t>д-р психол. наук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</si>
  <si>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</si>
  <si>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Январь 2014</t>
  </si>
  <si>
    <t>Учебное пособие без грифа</t>
  </si>
  <si>
    <t>Кафедра менеджмента и мировой экономики Краснодарского филиала</t>
  </si>
  <si>
    <t>Антарктика (не признана)</t>
  </si>
  <si>
    <t>Диапазон-В, г.Краснодар</t>
  </si>
  <si>
    <t>Июнь 2014</t>
  </si>
  <si>
    <t>Студенческий научный кружок "Современные аспекты торгогвого менеджмента"</t>
  </si>
  <si>
    <t>Россия</t>
  </si>
  <si>
    <t>Аспирант</t>
  </si>
  <si>
    <t>д-р социол. наук</t>
  </si>
  <si>
    <t>Индексируемая РИНЦ статья в прочих российских изданиях</t>
  </si>
  <si>
    <t>Февраль 2014</t>
  </si>
  <si>
    <t>Антигуа и Барбуда</t>
  </si>
  <si>
    <t>Кафедра гуманитарных дисциплин и иностранных языков Краснодарского филиала</t>
  </si>
  <si>
    <t>"Придаточные предложения в английском языке, их виды и особенности"</t>
  </si>
  <si>
    <t>Докторант</t>
  </si>
  <si>
    <t>д-р с.-х. наук</t>
  </si>
  <si>
    <t>Морозова Ирина Олеговна</t>
  </si>
  <si>
    <t>Краснодарский филиал РЭУ им. Г.В. Плеханова</t>
  </si>
  <si>
    <t>Индексируемая SCOPUS статья в зарубежных изданиях и сборниках трудов</t>
  </si>
  <si>
    <t>Март 2014</t>
  </si>
  <si>
    <t>Кафедра менеджмента и мировой экономики</t>
  </si>
  <si>
    <t>Антильские Острова (не признана)</t>
  </si>
  <si>
    <t>Индексируемая РИНЦ статья в прочих российских изданиях</t>
  </si>
  <si>
    <t>Апрель 2014</t>
  </si>
  <si>
    <t>Россия</t>
  </si>
  <si>
    <t>д-р техн. наук</t>
  </si>
  <si>
    <t>Материалы фестиваля "Открытый урок"</t>
  </si>
  <si>
    <t>Индексируемая Web Of Science‎ статья в зарубежных изданиях и сборниках трудов</t>
  </si>
  <si>
    <t>Кафедра менеджмента и мировой экономики Краснодарского филиала</t>
  </si>
  <si>
    <t>Апрель 2014</t>
  </si>
  <si>
    <t>Аомынь (не признана)</t>
  </si>
  <si>
    <t>Круглый стол «Современные аспекты развития отрасли торговли в Краснодарском крае»</t>
  </si>
  <si>
    <t>Кафедра гуманитарных дисциплин и иностранных языков Краснодарского филиала</t>
  </si>
  <si>
    <t>Март 2014</t>
  </si>
  <si>
    <t>д-р фармацевт. наук</t>
  </si>
  <si>
    <t>Краснодарский филиал РЭУ им. Г.В. Плеханова</t>
  </si>
  <si>
    <t>"Выразительные средства современной рекламы"</t>
  </si>
  <si>
    <t>Кафедра менеджмента и мировой экономики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</si>
  <si>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</si>
  <si>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Май 2014</t>
  </si>
  <si>
    <t>Аргентина</t>
  </si>
  <si>
    <t>Морозова Ирина Олеговна</t>
  </si>
  <si>
    <t>Кафедра менеджмента и мировой экономики Краснодарского филиала</t>
  </si>
  <si>
    <t>д-р физ.-мат. наук</t>
  </si>
  <si>
    <t>Круглый стол «Развитие экономической интеграции в рамках ЕвраЗЭС»</t>
  </si>
  <si>
    <t>Неиндексируемая SCOPUS статья в зарубежных сборниках трудов и конференций</t>
  </si>
  <si>
    <t>Июнь 2014</t>
  </si>
  <si>
    <t>Армения</t>
  </si>
  <si>
    <t>Март 2014</t>
  </si>
  <si>
    <t>Индексируемая РИНЦ статья в прочих российских изданиях</t>
  </si>
  <si>
    <t>Краснодарский филиал РЭУ им. Г.В. Плеханова</t>
  </si>
  <si>
    <t>Кафедра менеджмента и мировой экономики</t>
  </si>
  <si>
    <t>Апрель 2014</t>
  </si>
  <si>
    <t>д-р филол. наук</t>
  </si>
  <si>
    <t>Россия</t>
  </si>
  <si>
    <t>Материалы фестиваля "Открытый урок"</t>
  </si>
  <si>
    <t>Неиндексируемая Web Of Science‎ статья в зарубежных сборниках трудов и конференций</t>
  </si>
  <si>
    <t>Июль 2014</t>
  </si>
  <si>
    <t>Аруба (не признана)</t>
  </si>
  <si>
    <t>Место проведения конференции</t>
  </si>
  <si>
    <t>Публикация докладов участников конференций /сборник трудов</t>
  </si>
  <si>
    <t>Наименование темы доклада</t>
  </si>
  <si>
    <t>д-р филос. наук</t>
  </si>
  <si>
    <t>Тираж (для кафедральных сборников)</t>
  </si>
  <si>
    <t>Кафедра менеджмента и мировой экономики Краснодарского филиала</t>
  </si>
  <si>
    <t>Кафедральный сборник статей</t>
  </si>
  <si>
    <t>Кафедра гуманитарных дисциплин и иностранных языков Краснодарского филиала</t>
  </si>
  <si>
    <t>Август 2014</t>
  </si>
  <si>
    <t>Афганистан</t>
  </si>
  <si>
    <t>"Английский язык в профессиональной деятельности"</t>
  </si>
  <si>
    <t>Ежегодная студенческая научная  конференция «Молодой специалист в экономике знаний: роль, перспективы, проблемы», внутривузовская</t>
  </si>
  <si>
    <t>д-р хим. наук</t>
  </si>
  <si>
    <t>Сборник научных трудов филиала</t>
  </si>
  <si>
    <t>Сентябрь 2014</t>
  </si>
  <si>
    <t>Багамские Острова</t>
  </si>
  <si>
    <t>Май 2014</t>
  </si>
  <si>
    <t>Краснодарский филиал РЭУ им. Г.В. Плеханова</t>
  </si>
  <si>
    <t>Кафедра анализа, аудита и информационных технологий Краснодарского филиала</t>
  </si>
  <si>
    <t>Зам. директора по научной работе</t>
  </si>
  <si>
    <t>в процессе</t>
  </si>
  <si>
    <t>нет</t>
  </si>
  <si>
    <t>д-р экон. наук</t>
  </si>
  <si>
    <t>Методическое пособие</t>
  </si>
  <si>
    <t>Морозова Ирина Олеговна</t>
  </si>
  <si>
    <t>Учебное пособие без грифа</t>
  </si>
  <si>
    <t>Диапазон-В, г.Краснодар</t>
  </si>
  <si>
    <t>Кафедра менеджмента и мировой экономики Краснодарского филиала</t>
  </si>
  <si>
    <t>Январь 2014</t>
  </si>
  <si>
    <t>Россия</t>
  </si>
  <si>
    <t>Губернаторская премия IQ года</t>
  </si>
  <si>
    <t>Апрель 2014</t>
  </si>
  <si>
    <t>г. Краснодар</t>
  </si>
  <si>
    <t>Кафедра гуманитарных дисциплин и иностранных языков Краснодарского филиала</t>
  </si>
  <si>
    <t>Администрация Краснодарского края</t>
  </si>
  <si>
    <t>"Речевая метафоризация англоязычной деловой коммуникации"</t>
  </si>
  <si>
    <t>Пономаренко Вера Анатольевна</t>
  </si>
  <si>
    <t>Индексируемая РИНЦ статья в прочих российских изданиях</t>
  </si>
  <si>
    <t>Кафедра технологии торговли и общественного питания Краснодарского филиала</t>
  </si>
  <si>
    <t>Октябрь 2014</t>
  </si>
  <si>
    <t>Бангладеш</t>
  </si>
  <si>
    <t>д-р юрид. наук</t>
  </si>
  <si>
    <t>Ноябрь 2014</t>
  </si>
  <si>
    <t>Барбадос</t>
  </si>
  <si>
    <t>канд. архитектуры</t>
  </si>
  <si>
    <t>Декабрь 2014</t>
  </si>
  <si>
    <t>Бахрейн</t>
  </si>
  <si>
    <t>канд. биол. наук</t>
  </si>
  <si>
    <t>XV Всероссийская научнопрактическая конференция молодых ученых, магистрантов и студентов с международным участием "Развитие региона и социальное творчество молодежи"</t>
  </si>
  <si>
    <t>Апрель 2014</t>
  </si>
  <si>
    <t>г. Краснодар, Институт экономики и управления в медицинской и социальной сфере</t>
  </si>
  <si>
    <t>АНОО ВПО Институт экономики и управления в медицинской и социальной сфере (Россия, г. Краснодар)</t>
  </si>
  <si>
    <t>ПК «Инновационные технологии обучения по направлениям «Экономика» и «Менеджмент» № 180000148101</t>
  </si>
  <si>
    <t>Кафедра финансов и кредита Краснодарского филиала</t>
  </si>
  <si>
    <t>Доцент</t>
  </si>
  <si>
    <t>канд. техн. наук</t>
  </si>
  <si>
    <t>без ученого звания</t>
  </si>
  <si>
    <t>Кафедра технологии торговли и общественного питания Краснодарского филиала</t>
  </si>
  <si>
    <t>Денисова Надежда Ивановна</t>
  </si>
  <si>
    <t>Профессор</t>
  </si>
  <si>
    <t>канд. техн. наук</t>
  </si>
  <si>
    <t>Доцент</t>
  </si>
  <si>
    <t>Кафедра технологии торговли и общественного питания Краснодарского филиала</t>
  </si>
  <si>
    <t>Джум Татьяна Александровна</t>
  </si>
  <si>
    <t>Доцент</t>
  </si>
  <si>
    <t>канд. техн. наук</t>
  </si>
  <si>
    <t>Доцент</t>
  </si>
  <si>
    <t>Кафедра технологии торговли и общественного питания Краснодарского филиала</t>
  </si>
  <si>
    <t>Диянова Светлана Николаевна</t>
  </si>
  <si>
    <t>Использование аналитических возможностей финансовой отчетности в установлении рейтинга финансового положения коммерческой организации и ее инвестиционной привлекательности</t>
  </si>
  <si>
    <t>ООО "Холидей" г. Краснодар</t>
  </si>
  <si>
    <t>Ноябрь 2014</t>
  </si>
  <si>
    <t>Средства организаций предпринимательского сектора</t>
  </si>
  <si>
    <t>Заведующий</t>
  </si>
  <si>
    <t>канд. экон. наук</t>
  </si>
  <si>
    <t>без ученого звания</t>
  </si>
  <si>
    <t>Кафедра технологии торговли и общественного питания Краснодарского филиала</t>
  </si>
  <si>
    <t>Дубинина Мария Александровна</t>
  </si>
  <si>
    <t>Доцент</t>
  </si>
  <si>
    <t>канд. экон. наук</t>
  </si>
  <si>
    <t>без ученого звания</t>
  </si>
  <si>
    <t>Кафедра технологии торговли и общественного питания Краснодарского филиала</t>
  </si>
  <si>
    <t>Дунец Елена Георгиевна</t>
  </si>
  <si>
    <t>Доцент</t>
  </si>
  <si>
    <t>канд. техн. наук</t>
  </si>
  <si>
    <t>Доцент</t>
  </si>
  <si>
    <t>Кафедра технологии торговли и общественного питания Краснодарского филиала</t>
  </si>
  <si>
    <t>Дьяков Сергей Александрович</t>
  </si>
  <si>
    <t>Доцент</t>
  </si>
  <si>
    <t>канд. экон. наук</t>
  </si>
  <si>
    <t>без ученого звания</t>
  </si>
  <si>
    <t>Кафедра технологии торговли и общественного питания Краснодарского филиала</t>
  </si>
  <si>
    <t>Жатикова Марина Николаевна</t>
  </si>
  <si>
    <t>Доцент</t>
  </si>
  <si>
    <t>канд. экон. наук</t>
  </si>
  <si>
    <t>без ученого звания</t>
  </si>
  <si>
    <t>Кафедра технологии торговли и общественного питания Краснодарского филиала</t>
  </si>
  <si>
    <t>Карачевцева Евгения Александровна</t>
  </si>
  <si>
    <t>Доцент</t>
  </si>
  <si>
    <t>канд. техн. наук</t>
  </si>
  <si>
    <t>без ученого звания</t>
  </si>
  <si>
    <t>Кафедра технологии торговли и общественного питания Краснодарского филиала</t>
  </si>
  <si>
    <t>Кашкара Дмитрий Юрьевич</t>
  </si>
  <si>
    <t>Старший преподаватель</t>
  </si>
  <si>
    <t>без ученой степени</t>
  </si>
  <si>
    <t>без ученого звания</t>
  </si>
  <si>
    <t>Кафедра технологии торговли и общественного питания Краснодарского филиала</t>
  </si>
  <si>
    <t>Колесникова Наталья Владимировна</t>
  </si>
  <si>
    <t>Профессор</t>
  </si>
  <si>
    <t>д-р биол. наук</t>
  </si>
  <si>
    <t>Профессор</t>
  </si>
  <si>
    <t>Кафедра технологии торговли и общественного питания Краснодарского филиала</t>
  </si>
  <si>
    <t>Корнева Ольга Анатольевна</t>
  </si>
  <si>
    <t>Доцент</t>
  </si>
  <si>
    <t>канд. техн. наук</t>
  </si>
  <si>
    <t>Доцент</t>
  </si>
  <si>
    <t>Кафедра технологии торговли и общественного питания Краснодарского филиала</t>
  </si>
  <si>
    <t>Кошевая Дарья Алексеевна</t>
  </si>
  <si>
    <t>Ассистент</t>
  </si>
  <si>
    <t>без ученой степени</t>
  </si>
  <si>
    <t>без ученого звания</t>
  </si>
  <si>
    <t>Кафедра технологии торговли и общественного питания Краснодарского филиала</t>
  </si>
  <si>
    <t>Ксенз Марина Владимировна</t>
  </si>
  <si>
    <t>Доцент</t>
  </si>
  <si>
    <t>канд. техн. наук</t>
  </si>
  <si>
    <t>Всероссийский конкурс достижений талантливой молодежи «Национальное достояние России»</t>
  </si>
  <si>
    <t>Доцент</t>
  </si>
  <si>
    <t>Кафедра технологии торговли и общественного питания Краснодарского филиала</t>
  </si>
  <si>
    <t>Малахова Марина Леонидовна</t>
  </si>
  <si>
    <t>Старший преподаватель</t>
  </si>
  <si>
    <t>без ученой степени</t>
  </si>
  <si>
    <t>без ученого звания</t>
  </si>
  <si>
    <t>Кафедра технологии торговли и общественного питания Краснодарского филиала</t>
  </si>
  <si>
    <t>Михайлов Валерий Олегович</t>
  </si>
  <si>
    <t>Доцент</t>
  </si>
  <si>
    <t>канд. экон. наук</t>
  </si>
  <si>
    <t>без ученого звания</t>
  </si>
  <si>
    <t>Кафедра технологии торговли и общественного питания Краснодарского филиала</t>
  </si>
  <si>
    <t>Моисеенко Жанна Григорьевна</t>
  </si>
  <si>
    <t>Доцент</t>
  </si>
  <si>
    <t>канд. хим. наук</t>
  </si>
  <si>
    <t>Доцент</t>
  </si>
  <si>
    <t>Кафедра технологии торговли и общественного питания Краснодарского филиала</t>
  </si>
  <si>
    <t>Моламусов Залим Хашаович</t>
  </si>
  <si>
    <t>Доцент</t>
  </si>
  <si>
    <t>канд. экон. наук</t>
  </si>
  <si>
    <t>Доцент</t>
  </si>
  <si>
    <t>Кафедра технологии торговли и общественного питания Краснодарского филиала</t>
  </si>
  <si>
    <t>Напалкова Мария Геннадьевна</t>
  </si>
  <si>
    <t>Доцент</t>
  </si>
  <si>
    <t>д-р филос. наук</t>
  </si>
  <si>
    <t>без ученого звания</t>
  </si>
  <si>
    <t>Кафедра технологии торговли и общественного питания Краснодарского филиала</t>
  </si>
  <si>
    <t>Овчинникова Надежда Павловна</t>
  </si>
  <si>
    <t>Доцент</t>
  </si>
  <si>
    <t>канд. филос. наук</t>
  </si>
  <si>
    <t>без ученого звания</t>
  </si>
  <si>
    <t>Кафедра технологии торговли и общественного питания Краснодарского филиала</t>
  </si>
  <si>
    <t>Родик Маргарита Александровна</t>
  </si>
  <si>
    <t>Старший преподаватель</t>
  </si>
  <si>
    <t>Март 2014</t>
  </si>
  <si>
    <t>без ученой степени</t>
  </si>
  <si>
    <t>без ученого звания</t>
  </si>
  <si>
    <t>ДО УД Президента РФ «Непецино»</t>
  </si>
  <si>
    <t>Кафедра технологии торговли и общественного питания Краснодарского филиала</t>
  </si>
  <si>
    <t>Родионова Людмила Яковлевна</t>
  </si>
  <si>
    <t>Общероссийская общественная организация
«Национальная система развития научной, творческой
 и инновационной деятельности молодежи России 
«ИНТЕГРАЦИЯ»</t>
  </si>
  <si>
    <t>Профессор</t>
  </si>
  <si>
    <t>д-р техн. наук</t>
  </si>
  <si>
    <t>Профессор</t>
  </si>
  <si>
    <t>Кафедра технологии торговли и общественного питания Краснодарского филиала</t>
  </si>
  <si>
    <t>Русанова Любовь Анатольевна</t>
  </si>
  <si>
    <t>Доцент</t>
  </si>
  <si>
    <t>канд. техн. наук</t>
  </si>
  <si>
    <t>Доцент</t>
  </si>
  <si>
    <t>Кафедра технологии торговли и общественного питания Краснодарского филиала</t>
  </si>
  <si>
    <t>Рябчун Наталья Сергеевна</t>
  </si>
  <si>
    <t>Ассистент</t>
  </si>
  <si>
    <t>Кафедра финансов и кредита Краснодарского филиала</t>
  </si>
  <si>
    <t>без ученой степени</t>
  </si>
  <si>
    <t>без ученого звания</t>
  </si>
  <si>
    <t>II Международная студенческая научно-практическая конференция «Научно-образовательный потенциал молодежи в решении актуальных проблем XXI века»</t>
  </si>
  <si>
    <t>Кафедра технологии торговли и общественного питания Краснодарского филиала</t>
  </si>
  <si>
    <t>Солдаева Елена Васильевна</t>
  </si>
  <si>
    <t>Старший преподаватель</t>
  </si>
  <si>
    <t>без ученой степени</t>
  </si>
  <si>
    <t>без ученого звания</t>
  </si>
  <si>
    <t>Апрель 2014</t>
  </si>
  <si>
    <t>Кафедра технологии торговли и общественного питания Краснодарского филиала</t>
  </si>
  <si>
    <t>Ачинский филиал Красноярского государственного аграрного университета</t>
  </si>
  <si>
    <t>Сторожева Галина Николаевна</t>
  </si>
  <si>
    <t>Доцент</t>
  </si>
  <si>
    <t>канд. экон. наук</t>
  </si>
  <si>
    <t>Красноярский государственный аграрный университет</t>
  </si>
  <si>
    <t>без ученого звания</t>
  </si>
  <si>
    <t>Кафедра технологии торговли и общественного питания Краснодарского филиала</t>
  </si>
  <si>
    <t>Стриженко Анастасия Васильевна</t>
  </si>
  <si>
    <t>ФГБОУ ВПО "Российский экономический университет им. Г.В. Плеханова"</t>
  </si>
  <si>
    <t>Доцент</t>
  </si>
  <si>
    <t>канд. техн. наук</t>
  </si>
  <si>
    <t>без ученого звания</t>
  </si>
  <si>
    <t>Кафедра технологии торговли и общественного питания Краснодарского филиала</t>
  </si>
  <si>
    <t>Тейванов Сергей Витальевич</t>
  </si>
  <si>
    <t>Доцент</t>
  </si>
  <si>
    <t>канд. экон. наук</t>
  </si>
  <si>
    <t>Доцент</t>
  </si>
  <si>
    <t>Кафедра технологии торговли и общественного питания Краснодарского филиала</t>
  </si>
  <si>
    <t>Тюпляева Елена Викторовна</t>
  </si>
  <si>
    <t>Ассистент</t>
  </si>
  <si>
    <t>Россия</t>
  </si>
  <si>
    <t>без ученой степени</t>
  </si>
  <si>
    <t>без ученого звания</t>
  </si>
  <si>
    <t>Кафедра технологии торговли и общественного питания Краснодарского филиала</t>
  </si>
  <si>
    <t>Тюхтенёва Зинаида Ивановна</t>
  </si>
  <si>
    <t>Доцент</t>
  </si>
  <si>
    <t>канд. хим. наук</t>
  </si>
  <si>
    <t>без ученого звания</t>
  </si>
  <si>
    <t>Кафедра технологии торговли и общественного питания Краснодарского филиала</t>
  </si>
  <si>
    <t>Федорова Наталья Борисовна</t>
  </si>
  <si>
    <t>Доцент</t>
  </si>
  <si>
    <t>канд. техн. наук</t>
  </si>
  <si>
    <t>без ученого звания</t>
  </si>
  <si>
    <t>Кафедра технологии торговли и общественного питания Краснодарского филиала</t>
  </si>
  <si>
    <t>Филимонова Лилия Ивановна</t>
  </si>
  <si>
    <t>Доцент</t>
  </si>
  <si>
    <t>канд. техн. наук</t>
  </si>
  <si>
    <t>Доцент</t>
  </si>
  <si>
    <t>Кафедра технологии торговли и общественного питания Краснодарского филиала</t>
  </si>
  <si>
    <t>Филимонова Марина Александровна</t>
  </si>
  <si>
    <t>Старший преподаватель</t>
  </si>
  <si>
    <t>без ученой степени</t>
  </si>
  <si>
    <t>без ученого звания</t>
  </si>
  <si>
    <t>Кафедра финансов и кредита Краснодарского филиала</t>
  </si>
  <si>
    <t>Всероссийский Конкурс развития и благоустройства малой Родины и Родного края «Возрождение и благоустройство Родины - России!»</t>
  </si>
  <si>
    <t>Кафедра технологии торговли и общественного питания Краснодарского филиала</t>
  </si>
  <si>
    <t>Цикуниб Саньят Моссовна</t>
  </si>
  <si>
    <t>Доцент</t>
  </si>
  <si>
    <t>канд. техн. наук</t>
  </si>
  <si>
    <t>Доцент</t>
  </si>
  <si>
    <t>Июнь 2014</t>
  </si>
  <si>
    <t>г. Москва</t>
  </si>
  <si>
    <t>Кафедра технологии торговли и общественного питания Краснодарского филиала</t>
  </si>
  <si>
    <t>Молодёжный союз экономистов
и финансистов</t>
  </si>
  <si>
    <t>Шепелев Анатолий Борисович</t>
  </si>
  <si>
    <t>Доцент</t>
  </si>
  <si>
    <t>канд. техн. наук</t>
  </si>
  <si>
    <t>Доцент</t>
  </si>
  <si>
    <t>Кафедра технологии торговли и общественного питания Краснодарского филиала</t>
  </si>
  <si>
    <t>Штезель Андрей Эрвинович</t>
  </si>
  <si>
    <t>Старший преподаватель</t>
  </si>
  <si>
    <t>без ученой степени</t>
  </si>
  <si>
    <t>без ученого звания</t>
  </si>
  <si>
    <t>Кафедра финансов и кредита Краснодарского филиала</t>
  </si>
  <si>
    <t>Кафедра технологии торговли и общественного питания Краснодарского филиала</t>
  </si>
  <si>
    <t>Ежегодная международная Олимпиада по экономическим, финансовым дисциплинам и вопросам экономики</t>
  </si>
  <si>
    <t>Штезель Анна Юрьевна</t>
  </si>
  <si>
    <t>Доцент</t>
  </si>
  <si>
    <t>29.04.2014-09.06.2014</t>
  </si>
  <si>
    <t>канд. экон. наук</t>
  </si>
  <si>
    <t>без ученого звания</t>
  </si>
  <si>
    <t>Кафедра финансов и кредита Краснодарского филиала</t>
  </si>
  <si>
    <t>Июнь 2014</t>
  </si>
  <si>
    <t>г. Москва</t>
  </si>
  <si>
    <t>Молодёжный союз экономистов
и финансистов</t>
  </si>
  <si>
    <t>Кафедра финансов и кредита Краснодарского филиала</t>
  </si>
  <si>
    <t>V Городской  конкурс творческих студенческих работ по вопросам формирования конкурентного финансового рынка в муниципальном образовании город Краснодар</t>
  </si>
  <si>
    <t>Апрель 2014</t>
  </si>
  <si>
    <t>Администрация муниципального образования город Краснодар</t>
  </si>
  <si>
    <t>Департамент экономического развития, инвестиций и внешних связей администрации муниципального образования город Краснодар</t>
  </si>
  <si>
    <t>Кафедра финансов и кредита Краснодарского филиала</t>
  </si>
  <si>
    <t>Внутриуниверситетская научная студенческая конференция на тему: «Современные проблемы финансов, кредита и налогообложения» на материалах предприятий Краснодарского края</t>
  </si>
  <si>
    <t>Февраль 2014</t>
  </si>
  <si>
    <t>Краснодарский филиал РЭУ им. Г.В. Плеханова</t>
  </si>
  <si>
    <t>Кафедра финансов и кредита</t>
  </si>
  <si>
    <t>Кафедра финансов и кредита Краснодарского филиала</t>
  </si>
  <si>
    <t>Внутриуниверситетская научная студенческая конференция на тему: «Финансовые отношения предприятий»</t>
  </si>
  <si>
    <t>Апрель 2014</t>
  </si>
  <si>
    <t>Краснодарский филиал РЭУ им. Г.В. Плеханова</t>
  </si>
  <si>
    <t>Кафедра финансов и кредита</t>
  </si>
  <si>
    <t>Кафедра финансов и кредита Краснодарского филиала</t>
  </si>
  <si>
    <t>Внутриуниверситетская научная студенческая конференция на тему: «Финансовые отношения предприятий»</t>
  </si>
  <si>
    <t>Кафедра менеджмента и мировой экономики Краснодарского филиала</t>
  </si>
  <si>
    <t>Апрель 2014</t>
  </si>
  <si>
    <t>Краснодарский филиал РЭУ им. Г.В. Плеханова</t>
  </si>
  <si>
    <t>Кафедра финансов и кредита</t>
  </si>
  <si>
    <t>Веселов Денис Сергеевич</t>
  </si>
  <si>
    <t>ПК «Инновационные технологии обучения по направлениям «Экономика» и «Менеджмент» № 180000148075</t>
  </si>
  <si>
    <t>ФГБОУ ВПО "Российский экономический университет им. Г.В. Плеханова"</t>
  </si>
  <si>
    <t>Россия</t>
  </si>
  <si>
    <t>29.04.2014-09.06.2014</t>
  </si>
  <si>
    <t>Кафедра менеджмента и мировой экономики Краснодарского филиала</t>
  </si>
  <si>
    <t>Горецкая Елена Олеговна</t>
  </si>
  <si>
    <t>ПК «Инновационные технологии обучения по направлениям «Экономика» и «Менеджмент» № 180000148078</t>
  </si>
  <si>
    <t>ФГБОУ ВПО "Российский экономический университет им. Г.В. Плеханова"</t>
  </si>
  <si>
    <t>Кафедра финансов и кредита Краснодарского филиала</t>
  </si>
  <si>
    <t>Россия</t>
  </si>
  <si>
    <t>29.04.2014-09.06.2014</t>
  </si>
  <si>
    <t>Внутриуниверситетская научная студенческая конференция на тему: «Валютные операции коммерческих банков»</t>
  </si>
  <si>
    <t>Май 2014</t>
  </si>
  <si>
    <t>Кафедра менеджмента и мировой экономики Краснодарского филиала</t>
  </si>
  <si>
    <t>Краснодарский филиал РЭУ им. Г.В. Плеханова</t>
  </si>
  <si>
    <t>Кафедра финансов и кредита</t>
  </si>
  <si>
    <t>Грицай Валерий Викторович</t>
  </si>
  <si>
    <t>ПК «Инновационные технологии обучения по направлениям «Экономика» и «Менеджмент» № 180000148079</t>
  </si>
  <si>
    <t>ФГБОУ ВПО "Российский экономический университет им. Г.В. Плеханова"</t>
  </si>
  <si>
    <t>Кафедра финансов и кредита Краснодарского филиала</t>
  </si>
  <si>
    <t>Внутриуниверситетская научная студенческая конференция на тему: «Проблемы обеспечения платежеспособности и финансовой устойчивости организаций в современных условиях»</t>
  </si>
  <si>
    <t>Россия</t>
  </si>
  <si>
    <t>29.04.2014-09.06.2014</t>
  </si>
  <si>
    <t>Июнь 2014</t>
  </si>
  <si>
    <t>Краснодарский филиал РЭУ им. Г.В. Плеханова</t>
  </si>
  <si>
    <t>Кафедра финансов и кредита</t>
  </si>
  <si>
    <t>Кафедра менеджмента и мировой экономики Краснодарского филиала</t>
  </si>
  <si>
    <t>Кафедра финансов и кредита Краснодарского филиала</t>
  </si>
  <si>
    <t>Внутриуниверситетская научная студенческая конференция в рамках научного кружка «Банковское дело»</t>
  </si>
  <si>
    <t>Сентябрь 2014</t>
  </si>
  <si>
    <t>Богатырева Ольга Владимировна</t>
  </si>
  <si>
    <t>Краснодарский филиал РЭУ им. Г.В. Плеханова</t>
  </si>
  <si>
    <t>Кафедра финансов и кредита</t>
  </si>
  <si>
    <t>Беларусь</t>
  </si>
  <si>
    <t>ПК «Инновационные технологии обучения по направлениям «Экономика» и «Менеджмент» № 180000148071</t>
  </si>
  <si>
    <t>ФГБОУ ВПО "Российский экономический университет им. Г.В. Плеханова"</t>
  </si>
  <si>
    <t>Кафедра финансов и кредита Краснодарского филиала</t>
  </si>
  <si>
    <t>Внутриуниверситетская научная студенческая конференция в рамках научного кружка «Финансы организаций»</t>
  </si>
  <si>
    <t>Россия</t>
  </si>
  <si>
    <t>канд. ветеринар. наук</t>
  </si>
  <si>
    <t>29.04.2014-09.06.2014</t>
  </si>
  <si>
    <t>Белиз</t>
  </si>
  <si>
    <t>Октябрь 2014</t>
  </si>
  <si>
    <t>Краснодарский филиал РЭУ им. Г.В. Плеханова</t>
  </si>
  <si>
    <t>Кафедра финансов и кредита</t>
  </si>
  <si>
    <t>Кафедра менеджмента и мировой экономики Краснодарского филиала</t>
  </si>
  <si>
    <t>канд. воен. наук</t>
  </si>
  <si>
    <t>Кафедра финансов и кредита Краснодарского филиала</t>
  </si>
  <si>
    <t>Бельгия</t>
  </si>
  <si>
    <t>Внутриуниверситетская научная студенческая конференция в рамках научного кружка «Актуальные вопросы статистики в современных условиях»</t>
  </si>
  <si>
    <t>Лобанова Валентина Владимировна</t>
  </si>
  <si>
    <t>Ноябрь 2014</t>
  </si>
  <si>
    <t>Краснодарский филиал РЭУ им. Г.В. Плеханова</t>
  </si>
  <si>
    <t>Кафедра финансов и кредита</t>
  </si>
  <si>
    <t>ПК «Инновационные технологии обучения по направлениям «Экономика» и «Менеджмент» № 180000148086</t>
  </si>
  <si>
    <t>канд. геогр. наук</t>
  </si>
  <si>
    <t>ФГБОУ ВПО "Российский экономический университет им. Г.В. Плеханова"</t>
  </si>
  <si>
    <t>Бенин</t>
  </si>
  <si>
    <t>Кафедра финансов и кредита Краснодарского филиала</t>
  </si>
  <si>
    <t>Круглый стол на тему: «Оптимизация финансовой политики предприятия»</t>
  </si>
  <si>
    <t>Россия</t>
  </si>
  <si>
    <t>29.04.2014-09.06.2014</t>
  </si>
  <si>
    <t>канд. геол.-минерал. наук</t>
  </si>
  <si>
    <t>Ноябрь 2014</t>
  </si>
  <si>
    <t>Краснодарский филиал РЭУ им. Г.В. Плеханова</t>
  </si>
  <si>
    <t>кафедра финансов и кредита Краснодарского филиала РГТЭУ</t>
  </si>
  <si>
    <t>Бермудские Острова (не признана)</t>
  </si>
  <si>
    <t>Кафедра менеджмента и мировой экономики Краснодарского филиала</t>
  </si>
  <si>
    <t>канд. искусствоведения</t>
  </si>
  <si>
    <t>Кафедра финансов и кредита Краснодарского филиала</t>
  </si>
  <si>
    <t>Болгария</t>
  </si>
  <si>
    <t>Кучер Максим Олегович</t>
  </si>
  <si>
    <t>ПК «Инновационные технологии обучения по направлениям «Экономика» и «Менеджмент» № 180000148084</t>
  </si>
  <si>
    <t>ФГБОУ ВПО "Российский экономический университет им. Г.В. Плеханова"</t>
  </si>
  <si>
    <t>канд. ист. наук</t>
  </si>
  <si>
    <t>Боливия</t>
  </si>
  <si>
    <t>Россия</t>
  </si>
  <si>
    <t>29.04.2014-09.06.2014</t>
  </si>
  <si>
    <t>канд. культурологии</t>
  </si>
  <si>
    <t>Босния и Герцеговина</t>
  </si>
  <si>
    <t>Кафедра менеджмента и мировой экономики Краснодарского филиала</t>
  </si>
  <si>
    <t>канд. мед. наук</t>
  </si>
  <si>
    <t>Шевченко Ольга Павловна</t>
  </si>
  <si>
    <t>Ботсвана</t>
  </si>
  <si>
    <t>ПК «Инновационные технологии обучения по направлениям «Экономика» и «Менеджмент» № 180000148104</t>
  </si>
  <si>
    <t>ФГБОУ ВПО "Российский экономический университет им. Г.В. Плеханова"</t>
  </si>
  <si>
    <t>канд. пед. наук</t>
  </si>
  <si>
    <t>Бразилия</t>
  </si>
  <si>
    <t>Россия</t>
  </si>
  <si>
    <t>29.04.2014-09.06.2014</t>
  </si>
  <si>
    <t>канд. полит. наук</t>
  </si>
  <si>
    <t>Кафедра менеджмента и мировой экономики Краснодарского филиала</t>
  </si>
  <si>
    <t>Британская территория в Индийском океане (не признана)</t>
  </si>
  <si>
    <t>Лопатина Ирина Юрьевна</t>
  </si>
  <si>
    <t>Январь 2014</t>
  </si>
  <si>
    <t>ПК «Инновационные технологии обучения по направлениям «Экономика» и «Менеджмент» № 180000148087</t>
  </si>
  <si>
    <t>Россия</t>
  </si>
  <si>
    <t>канд. психол. наук</t>
  </si>
  <si>
    <t>ФГБОУ ВПО "Российский экономический университет им. Г.В. Плеханова"</t>
  </si>
  <si>
    <t>Бруней</t>
  </si>
  <si>
    <t>Сборник научных трудов Краснодарского филиала "РЭУ им. Г.В. Плеханова"</t>
  </si>
  <si>
    <t>Россия</t>
  </si>
  <si>
    <t>29.04.2014-09.06.2014</t>
  </si>
  <si>
    <t>канд. социол. наук</t>
  </si>
  <si>
    <t>Буве (не признана)</t>
  </si>
  <si>
    <t>канд. с.-х. наук</t>
  </si>
  <si>
    <t>Кафедра технологии торговли и общественного питания Краснодарского филиала</t>
  </si>
  <si>
    <t>Буркина-Фасо</t>
  </si>
  <si>
    <t>Кафедра гуманитарных дисциплин и иностранных языков Краснодарского филиала</t>
  </si>
  <si>
    <t>"Выразительность как качество эталонной речи: изобразительно-выразительные средства языка"</t>
  </si>
  <si>
    <t>канд. техн. наук</t>
  </si>
  <si>
    <t>Бурунди</t>
  </si>
  <si>
    <t>Холодионова Светлана Ипполитовна</t>
  </si>
  <si>
    <t>канд. фармацевт. наук</t>
  </si>
  <si>
    <t>Индексируемая РИНЦ статья в прочих российских изданиях</t>
  </si>
  <si>
    <t>Бутан</t>
  </si>
  <si>
    <t>канд. физ.-мат. наук</t>
  </si>
  <si>
    <t>European Science and Technology [Text] : materials of the VII international research and practice conference</t>
  </si>
  <si>
    <t>Вануату</t>
  </si>
  <si>
    <t>канд. филол. наук</t>
  </si>
  <si>
    <t>Ватикан</t>
  </si>
  <si>
    <t>канд. филос. наук</t>
  </si>
  <si>
    <t>Великобритания</t>
  </si>
  <si>
    <t>канд. хим. наук</t>
  </si>
  <si>
    <t>Венгрия</t>
  </si>
  <si>
    <t>канд. экон. наук</t>
  </si>
  <si>
    <t>Венесуэла</t>
  </si>
  <si>
    <t>канд. юрид. наук</t>
  </si>
  <si>
    <t>Виргинские Острова (Британские) (не признана)</t>
  </si>
  <si>
    <t>без ученой степени</t>
  </si>
  <si>
    <t>Виргинские Острова (США) (не признана)</t>
  </si>
  <si>
    <t>Внешние малые острова (США) (не признана)</t>
  </si>
  <si>
    <t>Восточный Тимор</t>
  </si>
  <si>
    <t>Вьетнам</t>
  </si>
  <si>
    <t>Габон</t>
  </si>
  <si>
    <t>Гаити</t>
  </si>
  <si>
    <t>Гайана</t>
  </si>
  <si>
    <t>Кузнецова Ирина Михайловна</t>
  </si>
  <si>
    <t>Гамбия</t>
  </si>
  <si>
    <t>Мюнхен</t>
  </si>
  <si>
    <t>Гана</t>
  </si>
  <si>
    <t>Германия</t>
  </si>
  <si>
    <t>Гваделупа (не признана)</t>
  </si>
  <si>
    <t>Январь 2014</t>
  </si>
  <si>
    <t>Мюнхен, Европейский университет</t>
  </si>
  <si>
    <t>Гватемала</t>
  </si>
  <si>
    <t>Гвиана (не признана)</t>
  </si>
  <si>
    <t>есть</t>
  </si>
  <si>
    <t>Бюджетирование как метод финансового планирования деятельности организации</t>
  </si>
  <si>
    <t>Гвинея</t>
  </si>
  <si>
    <t>Кафедра анализа, аудита и информационных технологий Краснодарского филиала</t>
  </si>
  <si>
    <t>Гвинея-Бисау</t>
  </si>
  <si>
    <t>Международная научно-практическая  «Современные направления теоретических и прикладных исследований 2014»</t>
  </si>
  <si>
    <t>Климова Наталья Владимировна</t>
  </si>
  <si>
    <t>Июнь 2014</t>
  </si>
  <si>
    <t>Одесса</t>
  </si>
  <si>
    <t>Россия</t>
  </si>
  <si>
    <t>Сборник научных трудов Краснодарского филиала "РЭУ им. Г.В. Плеханова"</t>
  </si>
  <si>
    <t>Германия</t>
  </si>
  <si>
    <t>Украина</t>
  </si>
  <si>
    <t>Гернси (не признана)</t>
  </si>
  <si>
    <t>Кафедра гуманитарных дисциплин и иностранных языков Краснодарского филиала</t>
  </si>
  <si>
    <t>Апрель 2014</t>
  </si>
  <si>
    <t>"История России глазами современных студентов"</t>
  </si>
  <si>
    <t>Одесса, Интернет-конференция</t>
  </si>
  <si>
    <t>Алексеенко Ольга Ивановна</t>
  </si>
  <si>
    <t>есть</t>
  </si>
  <si>
    <t>Формирование годовых отчетов в России и за рубежом</t>
  </si>
  <si>
    <t>Индексируемая РИНЦ статья в прочих российских изданиях</t>
  </si>
  <si>
    <t>Июнь 2014</t>
  </si>
  <si>
    <t>Россия</t>
  </si>
  <si>
    <t>Кафедра анализа, аудита и информационных технологий Краснодарского филиала</t>
  </si>
  <si>
    <t>Наука в современном мире. Сборник статей пятой международной научной конференции</t>
  </si>
  <si>
    <t>Гибралтар (не признана)</t>
  </si>
  <si>
    <t>Международная научно-практическая конференция «Проблемы достижения экономической эффективности и социальной сбалансированности: императивы, правовые и хозяйственные механизмы»</t>
  </si>
  <si>
    <t>Климова Наталья Владимировна</t>
  </si>
  <si>
    <t>Гондурас</t>
  </si>
  <si>
    <t>Кафедра гуманитарных дисциплин и иностранных языков Краснодарского филиала</t>
  </si>
  <si>
    <t>Краснодар</t>
  </si>
  <si>
    <t>"Некоторые проблемы развития АПК Кубани в условиях вступления в ВТО"</t>
  </si>
  <si>
    <t>Гонконг (не признана)</t>
  </si>
  <si>
    <t>Алексеенко Ольга Ивановна</t>
  </si>
  <si>
    <t>Россия</t>
  </si>
  <si>
    <t>Индексируемая РИНЦ статья в прочих российских изданиях</t>
  </si>
  <si>
    <t>Июнь 2014</t>
  </si>
  <si>
    <t>Россия</t>
  </si>
  <si>
    <t>Апрель 2014</t>
  </si>
  <si>
    <t>Наука в современном мире. Сборник статей пятой международной научной конференции</t>
  </si>
  <si>
    <t>Краснодар Финансовый университет</t>
  </si>
  <si>
    <t>Гренада</t>
  </si>
  <si>
    <t>есть</t>
  </si>
  <si>
    <t>Проблемы и пути решения развития малого бизнеса в России</t>
  </si>
  <si>
    <t>Моламусов Залим Хашаович</t>
  </si>
  <si>
    <t>Кафедра гуманитарных дисциплин и иностранных языков Краснодарского филиала</t>
  </si>
  <si>
    <t>"Нотный текст как документ и основа музыкального образования"</t>
  </si>
  <si>
    <t>Гренландия (не признана)</t>
  </si>
  <si>
    <t>Кафедра анализа, аудита и информационных технологий Краснодарского филиала</t>
  </si>
  <si>
    <t>Храмов Валерий Борисович</t>
  </si>
  <si>
    <t>Международная заочная научно-практическая конференция "Актуальные проблемы учета, экономического анализа и финансово-хозяйственного контроля деятельности организаций"</t>
  </si>
  <si>
    <t>Греция</t>
  </si>
  <si>
    <t>Оксанич Елена Анатольевна</t>
  </si>
  <si>
    <t>Грузия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</si>
  <si>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</si>
  <si>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Воронеж</t>
  </si>
  <si>
    <t>Апрель 2014</t>
  </si>
  <si>
    <t>Россия</t>
  </si>
  <si>
    <t>Журнал "Культурная жизнь Юга России"</t>
  </si>
  <si>
    <t>Россия</t>
  </si>
  <si>
    <t>Гуам (не признана)</t>
  </si>
  <si>
    <t>Кафедра гуманитарных дисциплин и иностранных языков Краснодарского филиала</t>
  </si>
  <si>
    <t>Январь 2014</t>
  </si>
  <si>
    <t>Дания</t>
  </si>
  <si>
    <t>"Первое философическое письмо П.Я. Улазаева"</t>
  </si>
  <si>
    <t>Воронежский ЦНТИ- филиал ФГБУ «РЭА»</t>
  </si>
  <si>
    <t>Храмов Валерий Борисович</t>
  </si>
  <si>
    <t>есть</t>
  </si>
  <si>
    <t>Джерси (не признана)</t>
  </si>
  <si>
    <t>Применение метода долевого участия в МСФО</t>
  </si>
  <si>
    <t>Джибути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</si>
  <si>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</si>
  <si>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Кафедра анализа, аудита и информационных технологий Краснодарского филиала</t>
  </si>
  <si>
    <t>Май 2014</t>
  </si>
  <si>
    <t>Россия</t>
  </si>
  <si>
    <t>Международная научно-практическая конференция "Академическая наука - проблемы и достижения".</t>
  </si>
  <si>
    <t>Журнал "Культурная жизнь Юга России"</t>
  </si>
  <si>
    <t>Доминика</t>
  </si>
  <si>
    <t>Оксанич Елена Анатольевна</t>
  </si>
  <si>
    <t>XXII Международная научно-практическая конференция «Новые перспективы развития экономических наук: инновации и риски»</t>
  </si>
  <si>
    <t>Москва</t>
  </si>
  <si>
    <t>Доминиканская Республика</t>
  </si>
  <si>
    <t>Кафедра гуманитарных дисциплин и иностранных языков Краснодарского филиала</t>
  </si>
  <si>
    <t>Египет</t>
  </si>
  <si>
    <t>Россия</t>
  </si>
  <si>
    <t>"Аромат как эстетическая ценность"</t>
  </si>
  <si>
    <t>Февраль 2014</t>
  </si>
  <si>
    <t>г. Москва</t>
  </si>
  <si>
    <t>Аналитический центр научного развития «Экономика и финансы»</t>
  </si>
  <si>
    <t>Храмов Валерий Борисович</t>
  </si>
  <si>
    <t>Замбия</t>
  </si>
  <si>
    <t>Сентябрь 2014</t>
  </si>
  <si>
    <t>Неиндексируемая SCOPUS статья в зарубежных сборниках трудов и конференций</t>
  </si>
  <si>
    <t>Научно-издательский центр "Академический"</t>
  </si>
  <si>
    <t>Кафедра финансов и кредита Краснодарского филиала</t>
  </si>
  <si>
    <t>Май 2014</t>
  </si>
  <si>
    <t>Западная Сахара (не признана)</t>
  </si>
  <si>
    <t>Россия</t>
  </si>
  <si>
    <t>IV Международная научно-практическая конференция «Современные концепции научных исследований»</t>
  </si>
  <si>
    <t>Aspectus</t>
  </si>
  <si>
    <t>есть</t>
  </si>
  <si>
    <t>Октябрь 2014</t>
  </si>
  <si>
    <t>Зимбабве</t>
  </si>
  <si>
    <t>г. Москва</t>
  </si>
  <si>
    <t>Профессиональное суждение в бухгалтерском учете</t>
  </si>
  <si>
    <t>Евразийский союз ученых</t>
  </si>
  <si>
    <t>Кафедра менеджмента и мировой экономики Краснодарского филиала</t>
  </si>
  <si>
    <t>Реформа системы управления в сфере жилищно-коммунального хозяйства</t>
  </si>
  <si>
    <t>Кафедра анализа, аудита и информационных технологий Краснодарского филиала</t>
  </si>
  <si>
    <t>Кафедра экономики и управления на предприятии Краснодарского филиала</t>
  </si>
  <si>
    <t>Международная научно-практическая конференция "Актуальные вопросы развития и совершенствования системы учета, анализа и аудита в соответствии с МСФО и МСА "</t>
  </si>
  <si>
    <t>Израиль</t>
  </si>
  <si>
    <t>ПК «Инновационные технологии обучения по направлениям «Экономика» и «Менеджмент» № 180000148092</t>
  </si>
  <si>
    <t>Ковалева Наталья Владимировна</t>
  </si>
  <si>
    <t>Оксанич Елена Анатольевна</t>
  </si>
  <si>
    <t>Екатеринбург</t>
  </si>
  <si>
    <t>Индия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</si>
  <si>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</si>
  <si>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Индонезия</t>
  </si>
  <si>
    <t>Россия</t>
  </si>
  <si>
    <t>Иордания</t>
  </si>
  <si>
    <t>Октябрь 2013</t>
  </si>
  <si>
    <t>Уральский государственный экономический университет</t>
  </si>
  <si>
    <t>Ирак</t>
  </si>
  <si>
    <t>есть</t>
  </si>
  <si>
    <t>Обесценение финансовых активов</t>
  </si>
  <si>
    <t>Иран</t>
  </si>
  <si>
    <t>Ирландия</t>
  </si>
  <si>
    <t>Кафедра анализа, аудита и информационных технологий Краснодарского филиала</t>
  </si>
  <si>
    <t>3 международная конференция «Экономическая наука и практика"</t>
  </si>
  <si>
    <t>Исландия</t>
  </si>
  <si>
    <t>Касьянова Светлана Амеровна</t>
  </si>
  <si>
    <t>Чита</t>
  </si>
  <si>
    <t>Испания</t>
  </si>
  <si>
    <t>Россия</t>
  </si>
  <si>
    <t>Италия</t>
  </si>
  <si>
    <t>Апрель 2014</t>
  </si>
  <si>
    <t>Круглый стол "Перспективы развития современной экономики", внутриуниверситетский</t>
  </si>
  <si>
    <t>Издательство «Молодой ученый»</t>
  </si>
  <si>
    <t>Йемен</t>
  </si>
  <si>
    <t>есть</t>
  </si>
  <si>
    <t>Внутренний контроль учета нематериальных активов в организациях ресторанно-гостиничного бизнеса</t>
  </si>
  <si>
    <t>Кабо-Верде</t>
  </si>
  <si>
    <t>Кафедра анализа, аудита и информационных технологий Краснодарского филиала</t>
  </si>
  <si>
    <t>международная научно-практическая конференция</t>
  </si>
  <si>
    <t>Казахстан</t>
  </si>
  <si>
    <t>Васильева Ларина Федоровна</t>
  </si>
  <si>
    <t>Краснодар</t>
  </si>
  <si>
    <t>Каймановы Острова (не признана)</t>
  </si>
  <si>
    <t>Россия</t>
  </si>
  <si>
    <t>Камбоджа</t>
  </si>
  <si>
    <t>Май 2014</t>
  </si>
  <si>
    <t>КЦНТИ</t>
  </si>
  <si>
    <t>Камерун</t>
  </si>
  <si>
    <t>есть</t>
  </si>
  <si>
    <t>Анализ 
инвестиционной 
привлекательности 
нефтегазовых предприятий</t>
  </si>
  <si>
    <t>Канада</t>
  </si>
  <si>
    <t>Февраль 2014</t>
  </si>
  <si>
    <t>Краснодарский филиал РЭУ им. Г.В. Плеханова</t>
  </si>
  <si>
    <t>Михайлова Л. С.</t>
  </si>
  <si>
    <t>Катар</t>
  </si>
  <si>
    <t>Кафедра анализа, аудита и информационных технологий Краснодарского филиала</t>
  </si>
  <si>
    <t>Кения</t>
  </si>
  <si>
    <t>международная научно-практическая конференция "Проблемы, противоречия и перспективы развития России в современном мире: экономико-правовые аспекты"</t>
  </si>
  <si>
    <t>Кафедра экономики и управления на предприятии Краснодарского филиала</t>
  </si>
  <si>
    <t>Кипр</t>
  </si>
  <si>
    <t>Деловая встреча по формированию и развитию предпринимательской деятельности среди студентов</t>
  </si>
  <si>
    <t>Васильева Ларина Федоровна</t>
  </si>
  <si>
    <t>Краснодар</t>
  </si>
  <si>
    <t>Кирибати</t>
  </si>
  <si>
    <t>Ноябрь 2014</t>
  </si>
  <si>
    <t>Россия</t>
  </si>
  <si>
    <t>Управление по делам молодежи администрации МО г.Краснодар</t>
  </si>
  <si>
    <t>Гимадеева А.С.</t>
  </si>
  <si>
    <t>Китай</t>
  </si>
  <si>
    <t>Май 2014</t>
  </si>
  <si>
    <t>КЦНТИ</t>
  </si>
  <si>
    <t>Кокосовые Острова (не признана)</t>
  </si>
  <si>
    <t>есть</t>
  </si>
  <si>
    <t>Использование 
программы «1С:Торговля 
и склад» для автоматизации 
учета складских 
операций на примере 
ООО «Металлпласт»</t>
  </si>
  <si>
    <t>Колумбия</t>
  </si>
  <si>
    <t>Авагян Грета Левоновна</t>
  </si>
  <si>
    <t>Кафедра анализа, аудита и информационных технологий Краснодарского филиала</t>
  </si>
  <si>
    <t>Коморские Острова</t>
  </si>
  <si>
    <t>международная научно-практическая конференция "Проблемы достижения экономической эффективности и социальной сбалансированности"</t>
  </si>
  <si>
    <t>Конго, Демократическая Республика</t>
  </si>
  <si>
    <t>Васильева Ларина Федоровна</t>
  </si>
  <si>
    <t>Париж</t>
  </si>
  <si>
    <t>Корея (Северная)</t>
  </si>
  <si>
    <t>Франция</t>
  </si>
  <si>
    <t>Корея (Южная)</t>
  </si>
  <si>
    <t>Сентябрь 2014</t>
  </si>
  <si>
    <t>ВЗФИ</t>
  </si>
  <si>
    <t>Косово</t>
  </si>
  <si>
    <t>есть</t>
  </si>
  <si>
    <t>Технология обработки 
учетных задач 
с использованием пакетов 
«мини-бухгалтерия»</t>
  </si>
  <si>
    <t>Коста-Рика</t>
  </si>
  <si>
    <t>Кафедра анализа, аудита и информационных технологий Краснодарского филиала</t>
  </si>
  <si>
    <t>Кот-д'Ивуар</t>
  </si>
  <si>
    <t>международная научно-практическая конференция "Проблемы достижения экономической эффективности и социальной сбалансированности"</t>
  </si>
  <si>
    <t>Куба</t>
  </si>
  <si>
    <t>Васильева Ларина Федоровна</t>
  </si>
  <si>
    <t>Париж</t>
  </si>
  <si>
    <t>Кувейт</t>
  </si>
  <si>
    <t>Франция</t>
  </si>
  <si>
    <t>Профессор</t>
  </si>
  <si>
    <t>Кука острова</t>
  </si>
  <si>
    <t>Сентябрь 2014</t>
  </si>
  <si>
    <t>ВЗФИ</t>
  </si>
  <si>
    <t>Кыргызстан</t>
  </si>
  <si>
    <t>есть</t>
  </si>
  <si>
    <t>Оценка 
инвестиционной 
привлекательности 
пищевых 
предприятий</t>
  </si>
  <si>
    <t>Лаос</t>
  </si>
  <si>
    <t>Кафедра анализа, аудита и информационных технологий Краснодарского филиала</t>
  </si>
  <si>
    <t>Проблемы, противоречия 
и перспективы развития 
России в современном 
мире: экономико-правовые
 аспекты</t>
  </si>
  <si>
    <t>Латвия</t>
  </si>
  <si>
    <t>Пантелеева Ольга Борисовна</t>
  </si>
  <si>
    <t>Париж</t>
  </si>
  <si>
    <t>Лесото</t>
  </si>
  <si>
    <t>Либерия</t>
  </si>
  <si>
    <t>Франция</t>
  </si>
  <si>
    <t>Ливан</t>
  </si>
  <si>
    <t>Январь 2014</t>
  </si>
  <si>
    <t>Institute of oriental studies-INALCO</t>
  </si>
  <si>
    <t>д-р экон. наук</t>
  </si>
  <si>
    <t>Доцент</t>
  </si>
  <si>
    <t>Ливия</t>
  </si>
  <si>
    <t>нет</t>
  </si>
  <si>
    <t>Кафедра финансов и кредита Краснодарского филиала</t>
  </si>
  <si>
    <t>Бабаянц Юрий Владимирович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</si>
  <si>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</si>
  <si>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</si>
  <si>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</si>
  <si>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</si>
  <si>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</si>
  <si>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</si>
  <si>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Лактионова Нина Викторовна</t>
  </si>
  <si>
    <t>Хоздоговор</t>
  </si>
  <si>
    <t>Кафедра анализа, аудита и информационных технологий Краснодарского филиала</t>
  </si>
  <si>
    <t>Совершенствование методик анализа финансово-управленческой деятельности хозяйствующих субъектов в условиях конвергенции стандартов бухгалтерского учета и аудиторской деятельности</t>
  </si>
  <si>
    <t>Краснодарский филиал РЭУ им. Г.В. Плеханова</t>
  </si>
  <si>
    <t>Декабрь 2014</t>
  </si>
  <si>
    <t>(Ф.И.О.)</t>
  </si>
  <si>
    <t>Иные внебюджетные источники и собственные средства вуза</t>
  </si>
  <si>
    <t>Лактионова Нина Викторовна</t>
  </si>
  <si>
    <t>Внутрениий Грант</t>
  </si>
  <si>
    <t>"____"______________2014 г.</t>
  </si>
  <si>
    <t>Кафедра анализа, аудита и информационных технологий Краснодарского филиала</t>
  </si>
  <si>
    <t>Анализ и оптимизация логистики предприятия на основе транспортных математических моделей</t>
  </si>
  <si>
    <t>ООО «Югоптторг 23»</t>
  </si>
  <si>
    <t>Ноябрь 2014</t>
  </si>
  <si>
    <t>Майотта (не признана)</t>
  </si>
  <si>
    <t>Средства организаций предпринимательского сектора</t>
  </si>
  <si>
    <t>Македония</t>
  </si>
  <si>
    <t>Кухаренко Лилия Валериевна</t>
  </si>
  <si>
    <t>Малави</t>
  </si>
  <si>
    <t>Хоздоговор</t>
  </si>
  <si>
    <t>Малайзия</t>
  </si>
  <si>
    <t>Кафедра анализа, аудита и информационных технологий Краснодарского филиала</t>
  </si>
  <si>
    <t>Информационные технологии и математические модели в задачах современной экономики</t>
  </si>
  <si>
    <t>Краснодарский филиал РЭУ им. Г.В. Плеханова</t>
  </si>
  <si>
    <t>Мали</t>
  </si>
  <si>
    <t>Декабрь 2014</t>
  </si>
  <si>
    <t>Мальдивы</t>
  </si>
  <si>
    <t>Мальта</t>
  </si>
  <si>
    <t>Иные внебюджетные источники и собственные средства вуза</t>
  </si>
  <si>
    <t>Мартиника (не признана)</t>
  </si>
  <si>
    <t>Лактионова Нина Викторовна</t>
  </si>
  <si>
    <t>Маршалловы Острова</t>
  </si>
  <si>
    <t>Внутрениий Грант</t>
  </si>
  <si>
    <t>Мексика</t>
  </si>
  <si>
    <t>Микронезия</t>
  </si>
  <si>
    <t>Кафедра гуманитарных дисциплин и иностранных языков Краснодарского филиала</t>
  </si>
  <si>
    <t>Доцент</t>
  </si>
  <si>
    <t>канд. техн. наук</t>
  </si>
  <si>
    <t>Доцент</t>
  </si>
  <si>
    <t>Мозамбик</t>
  </si>
  <si>
    <t>Кафедра финансов и кредита Краснодарского филиала</t>
  </si>
  <si>
    <t>Баладыга Элеонора Григорьевна</t>
  </si>
  <si>
    <t>Доцент</t>
  </si>
  <si>
    <t>канд. экон. наук</t>
  </si>
  <si>
    <t>Доцент</t>
  </si>
  <si>
    <t>Молдова</t>
  </si>
  <si>
    <t>Кафедра финансов и кредита Краснодарского филиала</t>
  </si>
  <si>
    <t>Вешкин Юрий Георгиевич</t>
  </si>
  <si>
    <t>Доцент</t>
  </si>
  <si>
    <t>без ученой степени</t>
  </si>
  <si>
    <t>без ученого звания</t>
  </si>
  <si>
    <t>Кафедра финансов и кредита Краснодарского филиала</t>
  </si>
  <si>
    <t>Монако</t>
  </si>
  <si>
    <t>Дробышевская Лариса Николаевна</t>
  </si>
  <si>
    <t>Монголия</t>
  </si>
  <si>
    <t>Монтсеррат (не признана)</t>
  </si>
  <si>
    <t>Морокко</t>
  </si>
  <si>
    <t>Мьянма</t>
  </si>
  <si>
    <t>Нагорно-Карабахская Республика (не признана)</t>
  </si>
  <si>
    <t>Социально-правовые и языковые аспекты рекламы</t>
  </si>
  <si>
    <t>Намибия</t>
  </si>
  <si>
    <t>Науру</t>
  </si>
  <si>
    <t>Непал</t>
  </si>
  <si>
    <t>Нигер</t>
  </si>
  <si>
    <t>Нигерия</t>
  </si>
  <si>
    <t>Нидерланды</t>
  </si>
  <si>
    <t>ООО "Диапазон-В" г. Краснодар</t>
  </si>
  <si>
    <t>Никарагуа</t>
  </si>
  <si>
    <t>Ниуэ (не признана)</t>
  </si>
  <si>
    <t>Новая Зеландия</t>
  </si>
  <si>
    <t>Новая Каледония (не признана)</t>
  </si>
  <si>
    <t>Норвегия</t>
  </si>
  <si>
    <t>Норфолк (не признана)</t>
  </si>
  <si>
    <t>Объединенные Арабские Эмираты</t>
  </si>
  <si>
    <t>Оман</t>
  </si>
  <si>
    <t>Остров Мэн (не признана)</t>
  </si>
  <si>
    <t>Ноябрь 2014</t>
  </si>
  <si>
    <t>Остров Рождества (не признана)</t>
  </si>
  <si>
    <t>Средства организаций предпринимательского сектора</t>
  </si>
  <si>
    <t>Остров Святой Елены (не признана)</t>
  </si>
  <si>
    <t>Острова Уоллис и Футуна (не признана)</t>
  </si>
  <si>
    <t>Острова Херд и Макдональд (не признана)</t>
  </si>
  <si>
    <t>Пакистан</t>
  </si>
  <si>
    <t>Палау</t>
  </si>
  <si>
    <t>Палестина (не признана)</t>
  </si>
  <si>
    <t>Панама</t>
  </si>
  <si>
    <t>Папуа — Новая Гвинея</t>
  </si>
  <si>
    <t>Парагвай</t>
  </si>
  <si>
    <t>Инвестиционная привлекательность бизнес-проектов Краснодарского края</t>
  </si>
  <si>
    <t>Перу</t>
  </si>
  <si>
    <t>Питкэрн (не признана)</t>
  </si>
  <si>
    <t>Кафедра анализа, аудита и информационных технологий Краснодарского филиала</t>
  </si>
  <si>
    <t>Управление человеческими ресурсами в зеркале современной экономической науки</t>
  </si>
  <si>
    <t>Польша</t>
  </si>
  <si>
    <t>Пантелеева Ольга Борисовна</t>
  </si>
  <si>
    <t>Семей</t>
  </si>
  <si>
    <t>Португалия</t>
  </si>
  <si>
    <t>Казахстан</t>
  </si>
  <si>
    <t>Приднестровье (не признана)</t>
  </si>
  <si>
    <t>Февраль 2014</t>
  </si>
  <si>
    <t>Пуэрто-Рико (не признана)</t>
  </si>
  <si>
    <t>Университет "Кайнар"</t>
  </si>
  <si>
    <t>Республика Конго</t>
  </si>
  <si>
    <t>есть</t>
  </si>
  <si>
    <t>Моделирование инвестиционных 
 потоков в экономике Российской 
 Федерации</t>
  </si>
  <si>
    <t>Реюньон (не признана)</t>
  </si>
  <si>
    <t>Кафедра анализа, аудита и информационных технологий Краснодарского филиала</t>
  </si>
  <si>
    <t>Тенденции развития
 российского экономического
пространства в условиях глобализации
 и интеграции</t>
  </si>
  <si>
    <t>ФГБОУ ВПО "Российский экономический университет им. Г.В. Плеханова"</t>
  </si>
  <si>
    <t>Россия</t>
  </si>
  <si>
    <t>Пантелеева Ольга Борисовна</t>
  </si>
  <si>
    <t>Краснодар</t>
  </si>
  <si>
    <t>Руанда</t>
  </si>
  <si>
    <t>Россия</t>
  </si>
  <si>
    <t>Румыния</t>
  </si>
  <si>
    <t>Россия</t>
  </si>
  <si>
    <t>Май 2014</t>
  </si>
  <si>
    <t>Краснодарский филиал Финансового университета при Правительстве РФ</t>
  </si>
  <si>
    <t>Сальвадор</t>
  </si>
  <si>
    <t>есть</t>
  </si>
  <si>
    <t>Самоа</t>
  </si>
  <si>
    <t>Актуальность анализа финансово-
 экономической эффективности 
 инновационных проектов</t>
  </si>
  <si>
    <t>Сан-Марино</t>
  </si>
  <si>
    <t>Кафедра анализа, аудита и информационных технологий Краснодарского филиала</t>
  </si>
  <si>
    <t>XXXIII Международный научный семинар преподавателей математики и информатики университетов и педагогических вузов, посвященном 100-летию ВятГУ Тенденции и перспективы развития математического образования</t>
  </si>
  <si>
    <t>Сан-Томе и Принсипи</t>
  </si>
  <si>
    <t>Вахрушева Надежда Владимировна</t>
  </si>
  <si>
    <t>Киров</t>
  </si>
  <si>
    <t>Саудовская Аравия</t>
  </si>
  <si>
    <t>Россия</t>
  </si>
  <si>
    <t>Свазиленд</t>
  </si>
  <si>
    <t>Сентябрь 2014</t>
  </si>
  <si>
    <t>Свальбард (не признана)</t>
  </si>
  <si>
    <t>ВятГУ</t>
  </si>
  <si>
    <t>Октябрь 2014</t>
  </si>
  <si>
    <t>Северные Марианские острова (не признана)</t>
  </si>
  <si>
    <t>есть</t>
  </si>
  <si>
    <t>Проектная деятельность бакалавров направления «Экономика» в рамках изучения курса «Финансовая математика»</t>
  </si>
  <si>
    <t>Сейшельские острова</t>
  </si>
  <si>
    <t>Кафедра гуманитарных дисциплин и иностранных языков Краснодарского филиала</t>
  </si>
  <si>
    <t>Сен-Пьер и Микелон (не признана)</t>
  </si>
  <si>
    <t>Сенегал</t>
  </si>
  <si>
    <t>Сент-Винсент и Гренадины</t>
  </si>
  <si>
    <t>Россия</t>
  </si>
  <si>
    <t>Сент-Киттс и Невис</t>
  </si>
  <si>
    <t>Журнал "Новые технолдогии", вып.1, Майкопский государственный технологический университет</t>
  </si>
  <si>
    <t>Сент-Люсия</t>
  </si>
  <si>
    <t>Сербия</t>
  </si>
  <si>
    <t>Сингапур</t>
  </si>
  <si>
    <t>Сирия</t>
  </si>
  <si>
    <t>Словакия</t>
  </si>
  <si>
    <t>Словения</t>
  </si>
  <si>
    <t>Соединенные Штаты Америки</t>
  </si>
  <si>
    <t>Соломоновы Острова</t>
  </si>
  <si>
    <t>Всероссийская научно-практическая конференция "Современное общество, образование и наука"</t>
  </si>
  <si>
    <t>Сомали</t>
  </si>
  <si>
    <t>Еремеева Алена Александровна</t>
  </si>
  <si>
    <t>Тамбов</t>
  </si>
  <si>
    <t>Россия</t>
  </si>
  <si>
    <t>Июнь 2014</t>
  </si>
  <si>
    <t>г. Тамбов</t>
  </si>
  <si>
    <t>Сомалиленд (не признана)</t>
  </si>
  <si>
    <t>есть</t>
  </si>
  <si>
    <t>"Преподавание иностранного языка в неязыковом вузе в постолимпийских реалиях"</t>
  </si>
  <si>
    <t>Судан</t>
  </si>
  <si>
    <t>Суринам</t>
  </si>
  <si>
    <t>29.04.2014-09.06.2014</t>
  </si>
  <si>
    <t>Сьерра-Леоне</t>
  </si>
  <si>
    <t>Таджикистан</t>
  </si>
  <si>
    <t>Таиланд</t>
  </si>
  <si>
    <t>Тайвань (не признана)</t>
  </si>
  <si>
    <t>Тамил-Илам (не признана)</t>
  </si>
  <si>
    <t>Танзания</t>
  </si>
  <si>
    <t>Тёркс и Кайкос (не признана)</t>
  </si>
  <si>
    <t>Того</t>
  </si>
  <si>
    <t>Токелау (не признана)</t>
  </si>
  <si>
    <t>Кафедра гуманитарных дисциплин и иностранных языков Краснодарского филиала</t>
  </si>
  <si>
    <t>Международная 
научно-практической конференция 
«Věda a vznik– 2013/2014»</t>
  </si>
  <si>
    <t>Тонга</t>
  </si>
  <si>
    <t>Кирий Евгения Викторовна</t>
  </si>
  <si>
    <t>Прага</t>
  </si>
  <si>
    <t>Тринидад и Тобаго</t>
  </si>
  <si>
    <t>Чехия</t>
  </si>
  <si>
    <t>Тувалу</t>
  </si>
  <si>
    <t>Январь 2014</t>
  </si>
  <si>
    <t>Тунис</t>
  </si>
  <si>
    <t>г. Прага</t>
  </si>
  <si>
    <t>есть</t>
  </si>
  <si>
    <t>"Личность как высшая ценность физической культуры"</t>
  </si>
  <si>
    <t>Турецкая Республика Северного Кипра (не признана)</t>
  </si>
  <si>
    <t>Туркменистан</t>
  </si>
  <si>
    <t>Кафедра менеджмента и мировой экономики Краснодарского филиала</t>
  </si>
  <si>
    <t>Турция</t>
  </si>
  <si>
    <t>Уганда</t>
  </si>
  <si>
    <t>Узбекистан</t>
  </si>
  <si>
    <t>Украина</t>
  </si>
  <si>
    <t>Уругвай</t>
  </si>
  <si>
    <t>Кафедра технологии торговли и общественного питания Краснодарского филиала</t>
  </si>
  <si>
    <t>Фарерские Острова (не признана)</t>
  </si>
  <si>
    <t>Болотников Григорий Александрович</t>
  </si>
  <si>
    <t>Фиджи</t>
  </si>
  <si>
    <t>ПК «Инновационные технологии обучения по направлениям «Экономика» и «Менеджмент» № 180000148072</t>
  </si>
  <si>
    <t>ФГБОУ ВПО "Российский экономический университет им. Г.В. Плеханова"</t>
  </si>
  <si>
    <t>Филиппины</t>
  </si>
  <si>
    <t>Россия</t>
  </si>
  <si>
    <t>29.04.2014-09.06.2014</t>
  </si>
  <si>
    <t>Финляндия</t>
  </si>
  <si>
    <t>Кафедра технологии торговли и общественного питания Краснодарского филиала</t>
  </si>
  <si>
    <t>Моисеенко Жанна Григорьевна</t>
  </si>
  <si>
    <t>ПК «Инновационные технологии обучения по направлениям «Экономика» и «Менеджмент» № 180000148091</t>
  </si>
  <si>
    <t>Фолклендские (Мальвинские) острова (не признана)</t>
  </si>
  <si>
    <t>ФГБОУ ВПО "Российский экономический университет им. Г.В. Плеханова"</t>
  </si>
  <si>
    <t>Россия</t>
  </si>
  <si>
    <t>Франция</t>
  </si>
  <si>
    <t>29.04.2014-09.06.2014</t>
  </si>
  <si>
    <t>Кафедра технологии торговли и общественного питания Краснодарского филиала</t>
  </si>
  <si>
    <t>Французская Полинезия (не признана)</t>
  </si>
  <si>
    <t>Родик Маргарита Александровна</t>
  </si>
  <si>
    <t>Диплом магистра</t>
  </si>
  <si>
    <t>ФГБОУ ВПО "РЭУ им. Г.В. Плеханова"</t>
  </si>
  <si>
    <t>Французские Южные и Антарктические Территории (не признана)</t>
  </si>
  <si>
    <t>VIII Международная 
научно-практической конференция 
«Россия и Европа: 
связь культуры и экономики»</t>
  </si>
  <si>
    <t>Хорватия</t>
  </si>
  <si>
    <t>Россия</t>
  </si>
  <si>
    <t>Булатова Ирина Сергеевна</t>
  </si>
  <si>
    <t>Прага</t>
  </si>
  <si>
    <t>Центральноафриканская Республика</t>
  </si>
  <si>
    <t>Чад</t>
  </si>
  <si>
    <t>Чехия</t>
  </si>
  <si>
    <t>Черногория</t>
  </si>
  <si>
    <t>Январь 2014</t>
  </si>
  <si>
    <t>г. Прага</t>
  </si>
  <si>
    <t>Чехия</t>
  </si>
  <si>
    <t>есть</t>
  </si>
  <si>
    <t>Проблемы и перспективы инновационного развития ритейла в России</t>
  </si>
  <si>
    <t>Чили</t>
  </si>
  <si>
    <t>Швейцария</t>
  </si>
  <si>
    <t>Кафедра менеджмента и мировой экономики Краснодарского филиала</t>
  </si>
  <si>
    <t>Швеция</t>
  </si>
  <si>
    <t>Всероссийская конференция Молодая наука современной России: вопросы теории и практики</t>
  </si>
  <si>
    <t>Шри-Ланка</t>
  </si>
  <si>
    <t>Лобанова Валентина Владимировна</t>
  </si>
  <si>
    <t>Волгоград</t>
  </si>
  <si>
    <t>Эквадор</t>
  </si>
  <si>
    <t>Россия</t>
  </si>
  <si>
    <t>Апрель 2014</t>
  </si>
  <si>
    <t>Экваториальная Гвинея</t>
  </si>
  <si>
    <t>ВГТУ</t>
  </si>
  <si>
    <t>есть</t>
  </si>
  <si>
    <t>Эритрея</t>
  </si>
  <si>
    <t>Особенности и ограничения традиционного методического подхода к организации маркетинговых исследований в маркетинге персонала</t>
  </si>
  <si>
    <t>Эстония</t>
  </si>
  <si>
    <t>Кафедра менеджмента и мировой экономики Краснодарского филиала</t>
  </si>
  <si>
    <t>VI Международная научно-практической конференция «Молодежь и кооперация»</t>
  </si>
  <si>
    <t>Эфиопия</t>
  </si>
  <si>
    <t>Лобанова Валентина Владимировна</t>
  </si>
  <si>
    <t>Саранск</t>
  </si>
  <si>
    <t>Южная Георгия и Южные Сандвичевы острова (не признана)</t>
  </si>
  <si>
    <t>Россия</t>
  </si>
  <si>
    <t>Южная Осетия (не признана)</t>
  </si>
  <si>
    <t>Сентябрь 2014</t>
  </si>
  <si>
    <t>СКИ, Саранск</t>
  </si>
  <si>
    <t>Южно-Африканская Республика</t>
  </si>
  <si>
    <t>есть</t>
  </si>
  <si>
    <t>Ямайка</t>
  </si>
  <si>
    <t>Содержание и специфика маркетинговых процессов конкуренции в системе маркетинга персонала.</t>
  </si>
  <si>
    <t>Япония</t>
  </si>
  <si>
    <t>Кафедра менеджмента и мировой экономики Краснодарского филиала</t>
  </si>
  <si>
    <t>Кафедра финансов и кредита Краснодарского филиала</t>
  </si>
  <si>
    <t>Международная научно-практической конференция "Современное государство: проблемы социально-экономического развития"</t>
  </si>
  <si>
    <t>Зелинская Мария Владимировна</t>
  </si>
  <si>
    <t>Саратов</t>
  </si>
  <si>
    <t>Россия</t>
  </si>
  <si>
    <t>Сентябрь 2014</t>
  </si>
  <si>
    <t>Саратов</t>
  </si>
  <si>
    <t>есть</t>
  </si>
  <si>
    <t>К вопросу о совершенствовании таможенных пошлин на продукцию АПК</t>
  </si>
  <si>
    <t>Кафедра менеджмента и мировой экономики Краснодарского филиала</t>
  </si>
  <si>
    <t>Научно-методическая конференция "Образовательный процесс в современной высшей школе: инновационные технологии обучения".</t>
  </si>
  <si>
    <t>Зелинская Мария Владимировна</t>
  </si>
  <si>
    <t>Краснодар</t>
  </si>
  <si>
    <t>Алексеенко Ольга Ивановна</t>
  </si>
  <si>
    <t>Россия</t>
  </si>
  <si>
    <t>Хоздоговор</t>
  </si>
  <si>
    <t>Февраль 2014</t>
  </si>
  <si>
    <t>Южный институт менеджмента</t>
  </si>
  <si>
    <t>есть</t>
  </si>
  <si>
    <t>Опыт применения интерактивных методов обучения по дисциплине «Аудит»</t>
  </si>
  <si>
    <t>Кафедра менеджмента и мировой экономики Краснодарского филиала</t>
  </si>
  <si>
    <t>2 Международная научно-практическая конференция: "Курортно-рекреационный комплекс в системе регионального развития</t>
  </si>
  <si>
    <t>Горецкая Елена Олеговна</t>
  </si>
  <si>
    <t>п. Небуг</t>
  </si>
  <si>
    <t>Россия</t>
  </si>
  <si>
    <t>Апрель 2014</t>
  </si>
  <si>
    <t>п. Небуг, отель "Молния"</t>
  </si>
  <si>
    <t>есть</t>
  </si>
  <si>
    <t>Проблемы вхождения стран в торгово-экономические союзы</t>
  </si>
  <si>
    <t>Кафедра менеджмента и мировой экономики Краснодарского филиала</t>
  </si>
  <si>
    <t>12-ая Международная научно-практическая конференция "Экономика и управление: анализ тенденций и перспектив развития"</t>
  </si>
  <si>
    <t>Профессор</t>
  </si>
  <si>
    <t>д-р экон. наук</t>
  </si>
  <si>
    <t>Профессор</t>
  </si>
  <si>
    <t>Шевченко Ольга Павловна</t>
  </si>
  <si>
    <t>Кафедра финансов и кредита Краснодарского филиала</t>
  </si>
  <si>
    <t>Новосибирск</t>
  </si>
  <si>
    <t>Ермакова Юлия Сергеевна</t>
  </si>
  <si>
    <t>Ассистент</t>
  </si>
  <si>
    <t>без ученой степени</t>
  </si>
  <si>
    <t>без ученого звания</t>
  </si>
  <si>
    <t>Кафедра финансов и кредита Краснодарского филиала</t>
  </si>
  <si>
    <t>Россия</t>
  </si>
  <si>
    <t>Зубковская Инна Алексеевна</t>
  </si>
  <si>
    <t>Старший преподаватель</t>
  </si>
  <si>
    <t>без ученой степени</t>
  </si>
  <si>
    <t>без ученого звания</t>
  </si>
  <si>
    <t>Кафедра финансов и кредита Краснодарского филиала</t>
  </si>
  <si>
    <t>Кашкара Ирина Юрьевна</t>
  </si>
  <si>
    <t>Старший преподаватель</t>
  </si>
  <si>
    <t>Май 2014</t>
  </si>
  <si>
    <t>без ученой степени</t>
  </si>
  <si>
    <t>без ученого звания</t>
  </si>
  <si>
    <t>Центр развития научного сотрудничества</t>
  </si>
  <si>
    <t>Кафедра финансов и кредита Краснодарского филиала</t>
  </si>
  <si>
    <t>Кравченко Татьяна Евгеньевна</t>
  </si>
  <si>
    <t>Доцент</t>
  </si>
  <si>
    <t>канд. экон. наук</t>
  </si>
  <si>
    <t>без ученого звания</t>
  </si>
  <si>
    <t>Кафедра финансов и кредита Краснодарского филиала</t>
  </si>
  <si>
    <t>есть</t>
  </si>
  <si>
    <t>Куцегреева Людмила Владимировна</t>
  </si>
  <si>
    <t>Доцент</t>
  </si>
  <si>
    <t>канд. экон. наук</t>
  </si>
  <si>
    <t>без ученого звания</t>
  </si>
  <si>
    <t>Повышение показателей производительности труда путем эффективной организации труда и рационального управления персоналом</t>
  </si>
  <si>
    <t>Кафедра финансов и кредита Краснодарского филиала</t>
  </si>
  <si>
    <t>Наливкина Виктория Владимировна</t>
  </si>
  <si>
    <t>Доцент</t>
  </si>
  <si>
    <t>канд. экон. наук</t>
  </si>
  <si>
    <t>без ученого звания</t>
  </si>
  <si>
    <t>Кафедра финансов и кредита Краснодарского филиала</t>
  </si>
  <si>
    <t>Нестеренко Евгения Александровна</t>
  </si>
  <si>
    <t>Старший преподаватель</t>
  </si>
  <si>
    <t>Кафедра менеджмента и мировой экономики Краснодарского филиала</t>
  </si>
  <si>
    <t>без ученой степени</t>
  </si>
  <si>
    <t>без ученого звания</t>
  </si>
  <si>
    <t>2 Международная научно-практическая конференция: "Курортно-рекреационный комплекс в системе регионального развития</t>
  </si>
  <si>
    <t>Кафедра финансов и кредита Краснодарского филиала</t>
  </si>
  <si>
    <t>Носова Татьяна Павловна</t>
  </si>
  <si>
    <t>Доцент</t>
  </si>
  <si>
    <t>канд. экон. наук</t>
  </si>
  <si>
    <t>Доцент</t>
  </si>
  <si>
    <t>Кафедра финансов и кредита Краснодарского филиала</t>
  </si>
  <si>
    <t>Молчан Алексей Сергеевич</t>
  </si>
  <si>
    <t>Кучер Максим Олегович</t>
  </si>
  <si>
    <t>Профессор</t>
  </si>
  <si>
    <t>п. Небуг</t>
  </si>
  <si>
    <t>канд. экон. наук</t>
  </si>
  <si>
    <t>Доцент</t>
  </si>
  <si>
    <t>Кафедра финансов и кредита Краснодарского филиала</t>
  </si>
  <si>
    <t>Петровская Анна Викторовна</t>
  </si>
  <si>
    <t>Доцент</t>
  </si>
  <si>
    <t>канд. экон. наук</t>
  </si>
  <si>
    <t>Доцент</t>
  </si>
  <si>
    <t>Россия</t>
  </si>
  <si>
    <t>Кафедра финансов и кредита Краснодарского филиала</t>
  </si>
  <si>
    <t>Пидяшова Ольга Петровна</t>
  </si>
  <si>
    <t>Доцент</t>
  </si>
  <si>
    <t>канд. экон. наук</t>
  </si>
  <si>
    <t>без ученого звания</t>
  </si>
  <si>
    <t>Кафедра финансов и кредита Краснодарского филиала</t>
  </si>
  <si>
    <t>Ревенко Тамара Петровна</t>
  </si>
  <si>
    <t>Апрель 2014</t>
  </si>
  <si>
    <t>Старший преподаватель</t>
  </si>
  <si>
    <t>п. Небуг, отель "Молния"</t>
  </si>
  <si>
    <t>без ученой степени</t>
  </si>
  <si>
    <t>без ученого звания</t>
  </si>
  <si>
    <t>Кафедра финансов и кредита Краснодарского филиала</t>
  </si>
  <si>
    <t>Саитова Мэри Юрьевна</t>
  </si>
  <si>
    <t>Доцент</t>
  </si>
  <si>
    <t>есть</t>
  </si>
  <si>
    <t>канд. экон. наук</t>
  </si>
  <si>
    <t>без ученого звания</t>
  </si>
  <si>
    <t>Перспективы развития экскурсионных программ в сфере промышленного туризма в Краснодарском крае</t>
  </si>
  <si>
    <t>Кафедра финансов и кредита Краснодарского филиала</t>
  </si>
  <si>
    <t>Терещенко Татьяна Александровна</t>
  </si>
  <si>
    <t>Доцент</t>
  </si>
  <si>
    <t>канд. экон. наук</t>
  </si>
  <si>
    <t>Доцент</t>
  </si>
  <si>
    <t>Кафедра финансов и кредита Краснодарского филиала</t>
  </si>
  <si>
    <t>Улыбина Любовь Константиновна</t>
  </si>
  <si>
    <t>Профессор</t>
  </si>
  <si>
    <t>канд. экон. наук</t>
  </si>
  <si>
    <t>Доцент</t>
  </si>
  <si>
    <t>Кафедра менеджмента и мировой экономики Краснодарского филиала</t>
  </si>
  <si>
    <t>Кафедра финансов и кредита Краснодарского филиала</t>
  </si>
  <si>
    <t>Фролова Вероника Вадимовна</t>
  </si>
  <si>
    <t>Доцент</t>
  </si>
  <si>
    <t>Открытая НПК «Молодёжь муниципалитета: исследования, технологии и проекты»</t>
  </si>
  <si>
    <t>(подпись)</t>
  </si>
  <si>
    <t>канд. экон. наук</t>
  </si>
  <si>
    <t>без ученого звания</t>
  </si>
  <si>
    <t>Кафедра финансов и кредита Краснодарского филиала</t>
  </si>
  <si>
    <t>Ханина Татьяна Михайловна</t>
  </si>
  <si>
    <t>Доцент</t>
  </si>
  <si>
    <t>канд. экон. наук</t>
  </si>
  <si>
    <t>Кучер Максим Олегович</t>
  </si>
  <si>
    <t>Доцент</t>
  </si>
  <si>
    <t>Краснодар</t>
  </si>
  <si>
    <t>Кафедра экономики и управления на предприятии Краснодарского филиала</t>
  </si>
  <si>
    <t>Россия</t>
  </si>
  <si>
    <t>Апрель 2014</t>
  </si>
  <si>
    <t>г. Краснодар</t>
  </si>
  <si>
    <t>есть</t>
  </si>
  <si>
    <t>Сущность и перспективы развития деятельности бизнес-инкубаторов на территории г. Краснодара</t>
  </si>
  <si>
    <t>Кафедра менеджмента и мировой экономики Краснодарского филиала</t>
  </si>
  <si>
    <t>5 Международная научно-практическая конференция "Проблемы экономики, организации и управления в России и мире</t>
  </si>
  <si>
    <t>Богатырева Ольга Владимировна</t>
  </si>
  <si>
    <t>Прага</t>
  </si>
  <si>
    <t>Чехия</t>
  </si>
  <si>
    <t>Апрель 2014</t>
  </si>
  <si>
    <t>г. Прага</t>
  </si>
  <si>
    <t>есть</t>
  </si>
  <si>
    <t>Стратегические и тактичесикие инструменты стимулирования розничных продаж организации</t>
  </si>
  <si>
    <t>Кафедра гуманитарных дисциплин и иностранных языков Краснодарского филиала</t>
  </si>
  <si>
    <t>Кафедра менеджмента и мировой экономики Краснодарского филиала</t>
  </si>
  <si>
    <t>Художественная коммуникация: энергетика текста через призму языковой личности</t>
  </si>
  <si>
    <t>Краснодарский филиал РЭУ им. Г.В. Плеханова</t>
  </si>
  <si>
    <t>3 научно-практическая конференция молодых ученых и студентов "Инновационная экономика: проблемы и решения"</t>
  </si>
  <si>
    <t>Белова Любовь Александровна</t>
  </si>
  <si>
    <t>Декабрь 2014</t>
  </si>
  <si>
    <t>Краснодар</t>
  </si>
  <si>
    <t>Россия</t>
  </si>
  <si>
    <t>Март 2014</t>
  </si>
  <si>
    <t>КубГТУ</t>
  </si>
  <si>
    <t>Иные внебюджетные источники и собственные средства вуза</t>
  </si>
  <si>
    <t>есть</t>
  </si>
  <si>
    <t>Проблемы инновационного развития России</t>
  </si>
  <si>
    <t>Кафедра менеджмента и мировой экономики Краснодарского филиала</t>
  </si>
  <si>
    <t>Всероссийская научно-практическая конференция "Актуальные проблемы развития общества: правовые, экономические и социальные аспекты"</t>
  </si>
  <si>
    <t>Лобанова Валентина Владимировна</t>
  </si>
  <si>
    <t>Волгоград</t>
  </si>
  <si>
    <t>Россия</t>
  </si>
  <si>
    <t>Март 2014</t>
  </si>
  <si>
    <t>ВГТУ</t>
  </si>
  <si>
    <t>есть</t>
  </si>
  <si>
    <t>Маркетинговая характеристика трудовых ресурсов России и Краснодарского края</t>
  </si>
  <si>
    <t>Кафедра менеджмента и мировой экономики Краснодарского филиала</t>
  </si>
  <si>
    <t>5 Международная научно-практическая конференция "Проблемы экономики, организации и управления в России и мире</t>
  </si>
  <si>
    <t>Веселов Денис Сергеевич</t>
  </si>
  <si>
    <t>Прага</t>
  </si>
  <si>
    <t>Самарская Татьяна Богдановна</t>
  </si>
  <si>
    <t>Чехия</t>
  </si>
  <si>
    <t>Внутрениий Грант</t>
  </si>
  <si>
    <t>Петровская Анна Викторовна</t>
  </si>
  <si>
    <t>Апрель 2014</t>
  </si>
  <si>
    <t>г. Прага</t>
  </si>
  <si>
    <t>Кафедра гуманитарных дисциплин и иностранных языков Краснодарского филиала</t>
  </si>
  <si>
    <t>Человек и общество в эпоху глобализации</t>
  </si>
  <si>
    <t>есть</t>
  </si>
  <si>
    <t>Характеристика влияния международной трудовой миграции на социально-экономическое развитие территории</t>
  </si>
  <si>
    <t>Краснодарский
  филиал РЭУ им. Г.В. Плеханова</t>
  </si>
  <si>
    <t>Кафедра менеджмента и мировой экономики Краснодарского филиала</t>
  </si>
  <si>
    <t>2 Международная научно-практическая конференция: "Курортно-рекреационный комплекс в системе регионального развития</t>
  </si>
  <si>
    <t>Декабрь 2014</t>
  </si>
  <si>
    <t>Веселов Денис Сергеевич</t>
  </si>
  <si>
    <t>п. Небуг</t>
  </si>
  <si>
    <t>Иные внебюджетные источники и собственные средства вуза</t>
  </si>
  <si>
    <t>Россия</t>
  </si>
  <si>
    <t>Апрель 2014</t>
  </si>
  <si>
    <t>п. Небуг, отель "Молния"</t>
  </si>
  <si>
    <t>есть</t>
  </si>
  <si>
    <t>Перспективы развития туризма в республике Крым</t>
  </si>
  <si>
    <t>Бовыкина М. Ф.</t>
  </si>
  <si>
    <t>Кафедра менеджмента и мировой экономики Краснодарского филиала</t>
  </si>
  <si>
    <t>Международная студенческая научная конференция по экономике "Формирование инфраструктуры и институтов инновационной экономики"</t>
  </si>
  <si>
    <t>Веселов Денис Сергеевич</t>
  </si>
  <si>
    <t>Краснодар</t>
  </si>
  <si>
    <t>Даниленко Татьяна Валентиновна</t>
  </si>
  <si>
    <t>Кафедра менеджмента и мировой экономики Краснодарского филиала</t>
  </si>
  <si>
    <t>Стратегическое управление и государственная поддержка развития промышленных кластеров. Рейтинговая статья</t>
  </si>
  <si>
    <t>Россия</t>
  </si>
  <si>
    <t>Внутрениий Грант</t>
  </si>
  <si>
    <t>Шутилов Федор Валерьевич</t>
  </si>
  <si>
    <t>Март 2014</t>
  </si>
  <si>
    <t>КубГАУ</t>
  </si>
  <si>
    <t>Кафедра гуманитарных дисциплин и иностранных языков Краснодарского филиала</t>
  </si>
  <si>
    <t>Социально-правовые и духовные проблемы современной России</t>
  </si>
  <si>
    <t>Краснодарский филиал РЭУ им. Г.В. Плеханова</t>
  </si>
  <si>
    <t>есть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</si>
  <si>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</si>
  <si>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Проблемы и перспективы развития внешнеторговых отношений России в современных условиях</t>
  </si>
  <si>
    <t>Февраль 2014</t>
  </si>
  <si>
    <t>Россия</t>
  </si>
  <si>
    <t>Февраль 2014</t>
  </si>
  <si>
    <t>Вестник Адыгейского государственного университета. Серия «Экономика».— Майкоп: изд-во АГУ, 2014. — Вып. 4 (131).</t>
  </si>
  <si>
    <t>Кафедра менеджмента и мировой экономики Краснодарского филиала</t>
  </si>
  <si>
    <t>Иные внебюджетные источники и собственные средства вуза</t>
  </si>
  <si>
    <t>VI Международная научно-практическая конференция «Современная экономика: концепции и модели инновационного развития», посвященная 107-летию РЭУ</t>
  </si>
  <si>
    <t>ПК «Инновационные технологии обучения по направлениям «Экономика» и «Менеджмент» № 180000148096</t>
  </si>
  <si>
    <t>Кафедра менеджмента и мировой экономики Краснодарского филиала</t>
  </si>
  <si>
    <t>Хохлова Татьяна Петровна</t>
  </si>
  <si>
    <t>Краснодар</t>
  </si>
  <si>
    <t>Экономико-географический подход к формированию кластеров в рамках региона</t>
  </si>
  <si>
    <t>Алексеенко Ольга Ивановна</t>
  </si>
  <si>
    <t>Шутилов Федор Валерьевич</t>
  </si>
  <si>
    <t>Россия</t>
  </si>
  <si>
    <t>Внутрениий Грант</t>
  </si>
  <si>
    <t>Февраль 2014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</si>
  <si>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</si>
  <si>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КФ РЭУ им. Г. В. Плеханова</t>
  </si>
  <si>
    <t>Январь 2013</t>
  </si>
  <si>
    <t>Россия</t>
  </si>
  <si>
    <t>Кафедра менеджмента и мировой экономики Краснодарского филиала</t>
  </si>
  <si>
    <t>Журнал "Экономика и предпринимательство", №11, ч. 2</t>
  </si>
  <si>
    <t>нет</t>
  </si>
  <si>
    <t>Кафедра менеджмента и мировой экономики Краснодарского филиала</t>
  </si>
  <si>
    <t>Кафедра менеджмента и мировой экономики Краснодарского филиала</t>
  </si>
  <si>
    <t>Стратегические и тактичесикие инструменты стимулирования розничных продаж организации</t>
  </si>
  <si>
    <t>5 Международная научно-практическая конференция "Проблемы экономики, организации и управления в России и мире</t>
  </si>
  <si>
    <t>ФГБОУ ВПО "Российский экономический университет им. Г.В. Плеханова"</t>
  </si>
  <si>
    <t>Богатырева Ольга Владимировна</t>
  </si>
  <si>
    <t>Хохлова Татьяна Петровна</t>
  </si>
  <si>
    <t>Прага</t>
  </si>
  <si>
    <t>Неиндексируемая SCOPUS статья в зарубежных сборниках трудов и конференций</t>
  </si>
  <si>
    <t>Чехия</t>
  </si>
  <si>
    <t>май 2014</t>
  </si>
  <si>
    <t>Чехия</t>
  </si>
  <si>
    <t>Материалы 5 Международной 
научно-практической конференции 
"Проблемы экономики, организации
 и управления в России и мире</t>
  </si>
  <si>
    <t>Апрель 2014</t>
  </si>
  <si>
    <t>г. Прага</t>
  </si>
  <si>
    <t>Россия</t>
  </si>
  <si>
    <t>29.04.2014-09.06.2014</t>
  </si>
  <si>
    <t>есть</t>
  </si>
  <si>
    <t>Кафедра менеджмента и мировой экономики Краснодарского филиала</t>
  </si>
  <si>
    <t>Трехмерный конструкт организационной компетентности</t>
  </si>
  <si>
    <t>Кластерное управление региональным экономическим инновационным развитием</t>
  </si>
  <si>
    <t>Шутилов Федор Валерьевич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</si>
  <si>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</si>
  <si>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Январь 2013</t>
  </si>
  <si>
    <t>Россия</t>
  </si>
  <si>
    <t>Экономика и предпринимательство, №11, ч. 2</t>
  </si>
  <si>
    <t>Кафедра менеджмента и мировой экономики Краснодарского филиала</t>
  </si>
  <si>
    <t>Проблемы и перспективы инновационного развития ритейла в России</t>
  </si>
  <si>
    <t>Разработка перспективных
 направлений ведения бизнеса
 на основе анализа инновационного
 потенциала малого предприятия</t>
  </si>
  <si>
    <t>Булатова Ирина Сергеевна</t>
  </si>
  <si>
    <t>Индексируемая SCOPUS статья в зарубежных изданиях и сборниках трудов</t>
  </si>
  <si>
    <t>январь 2014</t>
  </si>
  <si>
    <t>Чехия</t>
  </si>
  <si>
    <t>В сборнике VIII Международной научно-практической конференции «Россия и Европа: связь культуры и экономики»</t>
  </si>
  <si>
    <t>Кафедра менеджмента и мировой экономики Краснодарского филиала</t>
  </si>
  <si>
    <t>Проблемы инновационного развития России</t>
  </si>
  <si>
    <t>Белова Любовь Александровна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</si>
  <si>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</si>
  <si>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март 2014</t>
  </si>
  <si>
    <t>Россия</t>
  </si>
  <si>
    <t>Материалы 3 научно-практической конференции молодых ученых и студентов "Инновационная экономика: проблемы и решения"</t>
  </si>
  <si>
    <t>Грищенко Д. А.</t>
  </si>
  <si>
    <t>Кафедра менеджмента и мировой экономики Краснодарского филиала</t>
  </si>
  <si>
    <t>Роль инвестиций в основные средства в социально-экономическом развитии Краснодарского края</t>
  </si>
  <si>
    <t>Белова Любовь Александровна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</si>
  <si>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</si>
  <si>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март 2014</t>
  </si>
  <si>
    <t>Россия</t>
  </si>
  <si>
    <t>Материалы 3 научно-практической конференции молодых ученых и студентов "Инновационная экономика: проблемы и решения"</t>
  </si>
  <si>
    <t>Четверикова К. В.</t>
  </si>
  <si>
    <t>Кафедра менеджмента и мировой экономики Краснодарского филиала</t>
  </si>
  <si>
    <t>Особенности инновационного развития экономики промышленно развитых стран</t>
  </si>
  <si>
    <t>Белова Любовь Александровна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</si>
  <si>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</si>
  <si>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март 2014</t>
  </si>
  <si>
    <t>Россия</t>
  </si>
  <si>
    <t>Материалы 3 научно-практической конференции молодых ученых и студентов "Инновационная экономика: проблемы и решения"</t>
  </si>
  <si>
    <t>Ходарева А. А.</t>
  </si>
  <si>
    <t>Кафедра менеджмента и мировой экономики Краснодарского филиала</t>
  </si>
  <si>
    <t>Стратегический менеджмент как фактор совершенствования управления инновационно-инвестиционной деятельностью организации</t>
  </si>
  <si>
    <t>Белова Любовь Александровна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</si>
  <si>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</si>
  <si>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март 2014</t>
  </si>
  <si>
    <t>Россия</t>
  </si>
  <si>
    <t>Материалы 3 научно-практической конференции молодых ученых и студентов "Инновационная экономика: проблемы и решения"</t>
  </si>
  <si>
    <t>Луценко Н. И.</t>
  </si>
  <si>
    <t>Кафедра менеджмента и мировой экономики Краснодарского филиала</t>
  </si>
  <si>
    <t>Управление реструктуризацией экономики региона: подходы, приоритеты, механизмы</t>
  </si>
  <si>
    <t>Губин Виктор Анатольевич</t>
  </si>
  <si>
    <t>Авагян Эрик Юрьевич</t>
  </si>
  <si>
    <t>Монография, изданная в РФ</t>
  </si>
  <si>
    <t>Краснодар: изд. ФГБОУ ВПО КубГТУ, 2014</t>
  </si>
  <si>
    <t>Сентябрь 2014</t>
  </si>
  <si>
    <t>Россия</t>
  </si>
  <si>
    <t>Губин Г. В., Щепакин М. Б.</t>
  </si>
  <si>
    <t>Кафедра менеджмента и мировой экономики Краснодарского филиала</t>
  </si>
  <si>
    <t>Современные проблемы управления и производительности труда в России</t>
  </si>
  <si>
    <t>Шевченко Ольга Павловна</t>
  </si>
  <si>
    <t>Индексируемая РИНЦ статья в прочих российских изданиях</t>
  </si>
  <si>
    <t>май 2014</t>
  </si>
  <si>
    <t>Россия</t>
  </si>
  <si>
    <t>Журнал сфера услуг: инновации и качество", №12</t>
  </si>
  <si>
    <t>Кафедра менеджмента и мировой экономики Краснодарского филиала</t>
  </si>
  <si>
    <t>Повышение показателей производительности труда путем эффективной организации труда и рационального управления персоналом</t>
  </si>
  <si>
    <t>Доцент</t>
  </si>
  <si>
    <t>канд. экон. наук</t>
  </si>
  <si>
    <t>Шевченко Ольга Павловна</t>
  </si>
  <si>
    <t>Доцент</t>
  </si>
  <si>
    <t>Кафедра экономики и управления на предприятии Краснодарского филиала</t>
  </si>
  <si>
    <t>Авдеева Елена Владимировна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</si>
  <si>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</si>
  <si>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март 2014</t>
  </si>
  <si>
    <t>Россия</t>
  </si>
  <si>
    <t>Материалы 12 Международной научно-практической конференции "Экономика и управление: анализ тенденций и перспектив развития"</t>
  </si>
  <si>
    <t>Кафедра менеджмента и мировой экономики Краснодарского филиала</t>
  </si>
  <si>
    <t>Экономическое обоснование внедрения технологии производства топливных гранул в условиях Краснодарского края</t>
  </si>
  <si>
    <t>Скоморощенко Анна Александровна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</si>
  <si>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</si>
  <si>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Октябрь 2014</t>
  </si>
  <si>
    <t>Россия</t>
  </si>
  <si>
    <t>Научный журнал КубГАУ №99 (05), 2014</t>
  </si>
  <si>
    <t>Булавина О. В.</t>
  </si>
  <si>
    <t>Кафедра менеджмента и мировой экономики Краснодарского филиала</t>
  </si>
  <si>
    <t>Состояние и перспективы участия России в развитиии международных морских перевозок</t>
  </si>
  <si>
    <t>Скоморощенко Анна Александровна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</si>
  <si>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</si>
  <si>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Март 2014</t>
  </si>
  <si>
    <t>Россия</t>
  </si>
  <si>
    <t>Материалы международной студенческой научной конференции Формирование инфраструктуры и институтов инновационной экономики, Краснодар, КубГАУ</t>
  </si>
  <si>
    <t>Короткова М. А.</t>
  </si>
  <si>
    <t>Кафедра менеджмента и мировой экономики Краснодарского филиала</t>
  </si>
  <si>
    <t>Содержание и специфика маркетинговых исследований в системе маркетинга персонала</t>
  </si>
  <si>
    <t>Лобанова Валентина Владимировна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</si>
  <si>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</si>
  <si>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январь 2014</t>
  </si>
  <si>
    <t>Россия</t>
  </si>
  <si>
    <t>Журнал "Экономика и предпринимательство" №1 (ч.3)</t>
  </si>
  <si>
    <t>Кобцева О. Н.</t>
  </si>
  <si>
    <t>Кафедра менеджмента и мировой экономики Краснодарского филиала</t>
  </si>
  <si>
    <t>Маркетинговые возможности конкуренции при формировании персонала предприятия</t>
  </si>
  <si>
    <t>Лобанова Валентина Владимировна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</si>
  <si>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</si>
  <si>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январь 2014</t>
  </si>
  <si>
    <t>Россия</t>
  </si>
  <si>
    <t>Журнал "Экономика и предпринимательство" №1 (ч.3)</t>
  </si>
  <si>
    <t>Кобцева О. Н.</t>
  </si>
  <si>
    <t>Кафедра менеджмента и мировой экономики Краснодарского филиала</t>
  </si>
  <si>
    <t>Маркетинг персонала как элемент корпоративной стратегии современного предприятия</t>
  </si>
  <si>
    <t>Лобанова Валентина Владимировна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</si>
  <si>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</si>
  <si>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апрель 2014</t>
  </si>
  <si>
    <t>Россия</t>
  </si>
  <si>
    <t>Журнал "Экономика и предпринимательство" №4 (ч.1)</t>
  </si>
  <si>
    <t>Кафедра менеджмента и мировой экономики Краснодарского филиала</t>
  </si>
  <si>
    <t>Исследование особенностей корпоративных систем маркетинга персонала предприятий и организаций Краснодарского края</t>
  </si>
  <si>
    <t>Лобанова Валентина Владимировна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</si>
  <si>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</si>
  <si>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Май 2014</t>
  </si>
  <si>
    <t>Россия</t>
  </si>
  <si>
    <t>Вестник Алтайской академии экономики и права</t>
  </si>
  <si>
    <t>ООО «НПВП «Ветфарм», г. Тимашевск</t>
  </si>
  <si>
    <t>Кафедра менеджмента и мировой экономики Краснодарского филиала</t>
  </si>
  <si>
    <t>Содержание и специфика маркетинговых процессов конкуренции в системе маркетинга персонала.</t>
  </si>
  <si>
    <t>Ноябрь 2014</t>
  </si>
  <si>
    <t>Средства организаций предпринимательского сектора</t>
  </si>
  <si>
    <t>Кафедра финансов и кредита Краснодарского филиала</t>
  </si>
  <si>
    <t>Фролова Вероника Вадимовна</t>
  </si>
  <si>
    <t>ПК «Инновационные технологии обучения по направлениям «Экономика» и «Менеджмент» № 180000148100</t>
  </si>
  <si>
    <t>ФГБОУ ВПО "Российский экономический университет им. Г.В. Плеханова"</t>
  </si>
  <si>
    <t>Россия</t>
  </si>
  <si>
    <t>29.04.2014-09.06.2014</t>
  </si>
  <si>
    <t>Кафедра финансов и кредита Краснодарского филиала</t>
  </si>
  <si>
    <t>Наливкина Виктория Владимировна</t>
  </si>
  <si>
    <t>ПК «Инновационные технологии обучения по направлениям «Экономика» и «Менеджмент» № 180000148093</t>
  </si>
  <si>
    <t>ФГБОУ ВПО "Российский экономический университет им. Г.В. Плеханова"</t>
  </si>
  <si>
    <t>Россия</t>
  </si>
  <si>
    <t>29.04.2014-09.06.2014</t>
  </si>
  <si>
    <t>Кафедра финансов и кредита Краснодарского филиала</t>
  </si>
  <si>
    <t>Куцегреева Людмила Владимировна</t>
  </si>
  <si>
    <t>ПК «Инновационные технологии обучения по направлениям «Экономика» и «Менеджмент» № 180000148083</t>
  </si>
  <si>
    <t>ФГБОУ ВПО "Российский экономический университет им. Г.В. Плеханова"</t>
  </si>
  <si>
    <t>Россия</t>
  </si>
  <si>
    <t>29.04.2014-09.06.2014</t>
  </si>
  <si>
    <t>Кафедра финансов и кредита Краснодарского филиала</t>
  </si>
  <si>
    <t>Ермакова Юлия Сергеевна</t>
  </si>
  <si>
    <t>ПК «Инновационные технологии обучения по направлениям «Экономика» и «Менеджмент» № 180000148080</t>
  </si>
  <si>
    <t>ФГБОУ ВПО "Российский экономический университет им. Г.В. Плеханова"</t>
  </si>
  <si>
    <t>Россия</t>
  </si>
  <si>
    <t>29.04.2014-09.06.2014</t>
  </si>
  <si>
    <t>Кафедра финансов и кредита Краснодарского филиала</t>
  </si>
  <si>
    <t>Грицай Валерий Викторович</t>
  </si>
  <si>
    <t>Фролова Вероника Вадимовна</t>
  </si>
  <si>
    <t>сертификат участника международной научно-практической конференции</t>
  </si>
  <si>
    <t>Аналитический центр научного развития «Экономика и финансы»</t>
  </si>
  <si>
    <t>Хоздоговор</t>
  </si>
  <si>
    <t>Россия</t>
  </si>
  <si>
    <t>Лобанова Валентина Владимировна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</si>
  <si>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</si>
  <si>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Сентябрь 2014</t>
  </si>
  <si>
    <t>Россия</t>
  </si>
  <si>
    <t>В сборнике студенческой VI Международной научно-практической конферен-ции «Молодежь и кооперация». – Саранск: Изд-во СКИ, 2014.</t>
  </si>
  <si>
    <t>Кафедра менеджмента и мировой экономики Краснодарского филиала</t>
  </si>
  <si>
    <t>Стратегия маркетинга персонала современного предприятия (на примере ЗАО «Тандер» ОАО «Магнит»)</t>
  </si>
  <si>
    <t>Лобанова Валентина Владимировна</t>
  </si>
  <si>
    <t>Индексируемая РИНЦ статья в прочих российских изданиях</t>
  </si>
  <si>
    <t>Январь 2014</t>
  </si>
  <si>
    <t>Россия</t>
  </si>
  <si>
    <t>Журнал "Экономический вестник ЮФО" №1</t>
  </si>
  <si>
    <t>Кафедра менеджмента и мировой экономики Краснодарского филиала</t>
  </si>
  <si>
    <t>Кафедра менеджмента и мировой экономики Краснодарского филиала</t>
  </si>
  <si>
    <t>Реализация основных принципов маркетинга персонала на региональных и национальном рынке труда</t>
  </si>
  <si>
    <t>Исследование современной междуна
родной миграции трудовых ресурсов и 
ее влияния на социально-экономическое 
развитие государств</t>
  </si>
  <si>
    <t>Краснодарский филиал РЭУ им. Г.В. Плеханова</t>
  </si>
  <si>
    <t>Лобанова Валентина Владимировна</t>
  </si>
  <si>
    <t>Индексируемая РИНЦ статья в прочих российских изданиях</t>
  </si>
  <si>
    <t>Январь 2014</t>
  </si>
  <si>
    <t>Россия</t>
  </si>
  <si>
    <t>Экономический вестник ЮФО №1</t>
  </si>
  <si>
    <t>Кафедра менеджмента и мировой экономики Краснодарского филиала</t>
  </si>
  <si>
    <t>Маркетинговая характеристика трудовых ресурсов России и Краснодарского края</t>
  </si>
  <si>
    <t>Лобанова Валентина Владимировна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</si>
  <si>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</si>
  <si>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Март 2014</t>
  </si>
  <si>
    <t>Россия</t>
  </si>
  <si>
    <t>Сборник Всероссийской научно-практической конференции Актуальные проблемы развития общества: правовые, экономические и социальные аспекты Волгоград: Изд-во ВГТУ, 2014.</t>
  </si>
  <si>
    <t>Кафедра менеджмента и мировой экономики Краснодарского филиала</t>
  </si>
  <si>
    <t>Пути повышения эффективности маркетинговой деятельности в отношении персонала современных предприятий</t>
  </si>
  <si>
    <t>Лобанова Валентина Владимировна</t>
  </si>
  <si>
    <t>Кафедра технологии торговли и общественного питания Краснодарского филиала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</si>
  <si>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</si>
  <si>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Март 2014</t>
  </si>
  <si>
    <t>Россия</t>
  </si>
  <si>
    <t>Сборник Всероссийской научно-практической конференции Актуальные проблемы развития общества: правовые, экономические и социальные аспекты олгоград: Изд-во ВГТУ, 2014.</t>
  </si>
  <si>
    <t>Кафедра менеджмента и мировой экономики Краснодарского филиала</t>
  </si>
  <si>
    <t>Исследование особенностей корпоративных систем маркетинга персонала в Краснодарском крае</t>
  </si>
  <si>
    <t>Лобанова Валентина Владимировна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</si>
  <si>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</si>
  <si>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Апрель 2014</t>
  </si>
  <si>
    <t>Россия</t>
  </si>
  <si>
    <t>Сборник Всероссийской конференции Молодая наука современной России: вопросы теории и практики Волгоград: Изд-во ВГТУ, 2014.</t>
  </si>
  <si>
    <t>Кафедра менеджмента и мировой экономики Краснодарского филиала</t>
  </si>
  <si>
    <t>Особенности и ограничения традиционного методического подхода к организации маркетинговых исследований в маркетинге персонала</t>
  </si>
  <si>
    <t>Лобанова Валентина Владимировна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</si>
  <si>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</si>
  <si>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Ассистент</t>
  </si>
  <si>
    <t>Апрель 2014</t>
  </si>
  <si>
    <t>Россия</t>
  </si>
  <si>
    <t>без ученой степени</t>
  </si>
  <si>
    <t>без ученого звания</t>
  </si>
  <si>
    <t>Сборник Всероссийской конференции Молодая наука современной России: вопросы теории и практикиВолгоград: Изд-во ВГТУ, 2014.</t>
  </si>
  <si>
    <t>Кафедра экономики и управления на предприятии Краснодарского филиала</t>
  </si>
  <si>
    <t>Артемова Елена Игоревна</t>
  </si>
  <si>
    <t>Профессор</t>
  </si>
  <si>
    <t>д-р экон. наук</t>
  </si>
  <si>
    <t>Профессор</t>
  </si>
  <si>
    <t>Кафедра экономики и управления на предприятии Краснодарского филиала</t>
  </si>
  <si>
    <t>Артюшкова Наталья Павловна</t>
  </si>
  <si>
    <t>Старший преподаватель</t>
  </si>
  <si>
    <t>Кафедра менеджмента и мировой экономики Краснодарского филиала</t>
  </si>
  <si>
    <t>без ученой степени</t>
  </si>
  <si>
    <t>без ученого звания</t>
  </si>
  <si>
    <t>Земельные ресурсы сельскохозяйственной организации и повышение эффективности их использования</t>
  </si>
  <si>
    <t>Кафедра экономики и управления на предприятии Краснодарского филиала</t>
  </si>
  <si>
    <t>Багмут Алексей Александрович</t>
  </si>
  <si>
    <t>Профессор</t>
  </si>
  <si>
    <t>д-р экон. наук</t>
  </si>
  <si>
    <t>Стукова Юлия Евгеньевна</t>
  </si>
  <si>
    <t>Профессор</t>
  </si>
  <si>
    <t>Кафедра экономики и управления на предприятии Краснодарского филиала</t>
  </si>
  <si>
    <t>Баева Таисия Федоровна</t>
  </si>
  <si>
    <t>Доцент</t>
  </si>
  <si>
    <t>канд. экон. наук</t>
  </si>
  <si>
    <t>без ученого звания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</si>
  <si>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</si>
  <si>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Кафедра экономики и управления на предприятии Краснодарского филиала</t>
  </si>
  <si>
    <t>Март 2014</t>
  </si>
  <si>
    <t>Войлов Вячеслав Петрович</t>
  </si>
  <si>
    <t>Россия</t>
  </si>
  <si>
    <t>Профессор</t>
  </si>
  <si>
    <t>канд. экон. наук</t>
  </si>
  <si>
    <t>Доцент</t>
  </si>
  <si>
    <t>Электронное научно-практическое периодическое издание «Экономика и социум»Изд-во: Институт управления и социально-экономического развития, выпуск №2</t>
  </si>
  <si>
    <t>Кафедра экономики и управления на предприятии Краснодарского филиала</t>
  </si>
  <si>
    <t>Дудник Т. А.</t>
  </si>
  <si>
    <t>Гапоненко Артем Васильевич</t>
  </si>
  <si>
    <t>электр.</t>
  </si>
  <si>
    <t>Доцент</t>
  </si>
  <si>
    <t>канд. экон. наук</t>
  </si>
  <si>
    <t>Доцент</t>
  </si>
  <si>
    <t>Кафедра экономики и управления на предприятии Краснодарского филиала</t>
  </si>
  <si>
    <t>Гапоненко Юрий Алексеевич</t>
  </si>
  <si>
    <t>Доцент</t>
  </si>
  <si>
    <t>канд. экон. наук</t>
  </si>
  <si>
    <t>без ученого звания</t>
  </si>
  <si>
    <t>Кафедра менеджмента и мировой экономики Краснодарского филиала</t>
  </si>
  <si>
    <t>Трехмерный конструкт организационной компетентности</t>
  </si>
  <si>
    <t>Кафедра экономики и управления на предприятии Краснодарского филиала</t>
  </si>
  <si>
    <t>Гарьковенко Вероника Эдуардовна</t>
  </si>
  <si>
    <t>Старший преподаватель</t>
  </si>
  <si>
    <t>без ученой степени</t>
  </si>
  <si>
    <t>без ученого звания</t>
  </si>
  <si>
    <t>Хохлова Татьяна Петровна</t>
  </si>
  <si>
    <t>Кафедра экономики и управления на предприятии Краснодарского филиала</t>
  </si>
  <si>
    <t>Гелета Игорь Викторович</t>
  </si>
  <si>
    <t>Доцент</t>
  </si>
  <si>
    <t>канд. экон. наук</t>
  </si>
  <si>
    <t>Неиндексируемая SCOPUS статья в зарубежных сборниках трудов и конференций</t>
  </si>
  <si>
    <t>Доцент</t>
  </si>
  <si>
    <t>Апрель 2014</t>
  </si>
  <si>
    <t>Всероссийская научно-практическая конференция "Молодая наука современной России. Вопросы теории и практики"</t>
  </si>
  <si>
    <t>Чехия</t>
  </si>
  <si>
    <t>Кафедра экономики и управления на предприятии Краснодарского филиала</t>
  </si>
  <si>
    <t>Долбнина Любовь Васильевна</t>
  </si>
  <si>
    <t>Доцент</t>
  </si>
  <si>
    <t>Материалы 5 Международной научно-практической конференции "Проблемы экономики, организации и управления в России и мире</t>
  </si>
  <si>
    <t>канд. экон. наук</t>
  </si>
  <si>
    <t>Доцент</t>
  </si>
  <si>
    <t>Кафедра экономики и управления на предприятии Краснодарского филиала</t>
  </si>
  <si>
    <t>Дрогалева Марина Александровна</t>
  </si>
  <si>
    <t>Джум Татьяна Александровна</t>
  </si>
  <si>
    <t>Кафедра менеджмента и мировой экономики Краснодарского филиала</t>
  </si>
  <si>
    <t>Таможенный союз России, Белоруссии и Казахстана: проблемы становления и перспективы развития</t>
  </si>
  <si>
    <t>Скоморощенко Анна Александровна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</si>
  <si>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</si>
  <si>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Март 2014</t>
  </si>
  <si>
    <t>Россия</t>
  </si>
  <si>
    <t>Материалы международной студенческой научной конференции Формирование инфраструктуры и институтов инновационной экономики, Краснодар, КубГАУ</t>
  </si>
  <si>
    <t>Кузнецова Е. В.</t>
  </si>
  <si>
    <t>Кафедра менеджмента и мировой экономики Краснодарского филиала</t>
  </si>
  <si>
    <t>Характеристика влияния международной трудовой миграции на социально-экономическое развитие территории</t>
  </si>
  <si>
    <t>Веселов Денис Сергеевич</t>
  </si>
  <si>
    <t>Неиндексируемая SCOPUS статья в зарубежных сборниках трудов и конференций</t>
  </si>
  <si>
    <t>Апрель 2014</t>
  </si>
  <si>
    <t>Чехия</t>
  </si>
  <si>
    <t>Материалы 5 Международной научно-практической конференции "Проблемы экономики, организации и управления в России и мире</t>
  </si>
  <si>
    <t>Василенко И. В.</t>
  </si>
  <si>
    <t>Кафедра менеджмента и мировой экономики Краснодарского филиала</t>
  </si>
  <si>
    <t>Перспективы развития экскурсионных программ в сфере промышленного туризма в Краснодарском крае</t>
  </si>
  <si>
    <t>Декабрь 2014</t>
  </si>
  <si>
    <t>Кучер Максим Олегович</t>
  </si>
  <si>
    <t>Иные внебюджетные источники и собственные средства вуза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</si>
  <si>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</si>
  <si>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Апрель 2014</t>
  </si>
  <si>
    <t>Россия</t>
  </si>
  <si>
    <t>Материалы МНПК "Курортно-рекреационный комплекс в системе регионального развития: инновационные подходы", Краснодар, КГУ, 2014</t>
  </si>
  <si>
    <t>Веселов Денис Сергеевич</t>
  </si>
  <si>
    <t>Кафедра менеджмента и мировой экономики Краснодарского филиала</t>
  </si>
  <si>
    <t>Сущность и перспективы развития деятельности бизнес-инкубаторов на территории г. Краснодара</t>
  </si>
  <si>
    <t>Кучер Максим Олегович</t>
  </si>
  <si>
    <t>Внутрениий Грант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</si>
  <si>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</si>
  <si>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Апрель 2014</t>
  </si>
  <si>
    <t>Россия</t>
  </si>
  <si>
    <t>Кафедра менеджмента и мировой экономики Краснодарского филиала</t>
  </si>
  <si>
    <t>Материалы открытой НПК «Молодёжь муниципалитета: исследования, технологии и проекты», 9-10 апреля 2014, г. Краснодар, 2014</t>
  </si>
  <si>
    <t>Методы и технологии внедрения 
современных персонал-технологий 
на рынке труда, 3 и 4 этапы</t>
  </si>
  <si>
    <t>Ланец К.Р.</t>
  </si>
  <si>
    <t>Кафедра менеджмента и мировой экономики Краснодарского филиала</t>
  </si>
  <si>
    <t>Последствия присоединения Крыма к России для туристского комплекса Краснодарского края</t>
  </si>
  <si>
    <t>Кафедра финансов и кредита Краснодарского филиала</t>
  </si>
  <si>
    <t>Веселов Денис Сергеевич</t>
  </si>
  <si>
    <t>Терещенко Татьяна Александровна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</si>
  <si>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</si>
  <si>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благодарность за активное научное руководство студенческими работами</t>
  </si>
  <si>
    <t>Апрель 2014</t>
  </si>
  <si>
    <t>Россия</t>
  </si>
  <si>
    <t>Департамент экономического развития, инвестиций и внешних связей администрации муниципального образования город Краснодар</t>
  </si>
  <si>
    <t>Материалы 2 Международной научно-практической конференции: "Курортно-рекреационный комплекс в системе регионального развития</t>
  </si>
  <si>
    <t>Россия</t>
  </si>
  <si>
    <t>Кафедра менеджмента и мировой экономики Краснодарского филиала</t>
  </si>
  <si>
    <t>Виды и формы молодежных мероприятий в современном мире</t>
  </si>
  <si>
    <t>Кучер Максим Олегович</t>
  </si>
  <si>
    <t>Кафедра финансов и кредита Краснодарского филиала</t>
  </si>
  <si>
    <t>Ханина Татьяна Михайловна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</si>
  <si>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</si>
  <si>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Апрель 2014</t>
  </si>
  <si>
    <t>Россия</t>
  </si>
  <si>
    <t>благодарность за активное научное руководство студенческими работами</t>
  </si>
  <si>
    <t>Материалы открытой НПК «Молодёжь муниципалитета: исследования, технологии и проекты», 9-10 апреля 2014, г. Краснодар, 2014</t>
  </si>
  <si>
    <t>Департамент экономического развития, инвестиций и внешних связей администрации муниципального образования город Краснодар</t>
  </si>
  <si>
    <t>Пантелеев М.А.</t>
  </si>
  <si>
    <t>Краснодарский филиал РЭУ им. Г.В. Плеханова</t>
  </si>
  <si>
    <t>Россия</t>
  </si>
  <si>
    <t>Кафедра менеджмента и мировой экономики Краснодарского филиала</t>
  </si>
  <si>
    <t>Основные направления и приоритеты государственной молодёжной политики</t>
  </si>
  <si>
    <t>Кафедра финансов и кредита Краснодарского филиала</t>
  </si>
  <si>
    <t>Кучер Максим Олегович</t>
  </si>
  <si>
    <t>Саитова Мэри Юрьевна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</si>
  <si>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</si>
  <si>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сертификат участника международной научно-практической конференции</t>
  </si>
  <si>
    <t>Апрель 2014</t>
  </si>
  <si>
    <t>Россия</t>
  </si>
  <si>
    <t>Некоммерческое партнерство "Сибирская ассоциация консультантов"</t>
  </si>
  <si>
    <t>Материалы открытой НПК «Молодёжь муниципалитета: исследования, технологии и проекты», 9-10 апреля 2014, г. Краснодар, 2014</t>
  </si>
  <si>
    <t>Россия</t>
  </si>
  <si>
    <t>Шапошникова В.С., Ткаченко Г.Б.</t>
  </si>
  <si>
    <t>Кафедра менеджмента и мировой экономики Краснодарского филиала</t>
  </si>
  <si>
    <t>Методические указания по научно-исследовательской практике</t>
  </si>
  <si>
    <t>Кафедра финансов и кредита Краснодарского филиала</t>
  </si>
  <si>
    <t>Кучер Максим Олегович</t>
  </si>
  <si>
    <t>Учебная программа</t>
  </si>
  <si>
    <t>Краснодар: ООО Просвещение-Юг, 2014</t>
  </si>
  <si>
    <t>Июнь 2014</t>
  </si>
  <si>
    <t>Россия</t>
  </si>
  <si>
    <t>Июнь 2014</t>
  </si>
  <si>
    <t>Кафедра менеджмента и мировой экономики Краснодарского филиала</t>
  </si>
  <si>
    <t>Иные внебюджетные источники и собственные средства вуза</t>
  </si>
  <si>
    <t>Методические указания по выполнению курсовых работ по научному семинару мировая экономика на современном этапе</t>
  </si>
  <si>
    <t>Кучер Максим Олегович</t>
  </si>
  <si>
    <t>Хохлова Татьяна Петровна</t>
  </si>
  <si>
    <t>Учебная программа</t>
  </si>
  <si>
    <t>Краснодар: ООО Просвещение-Юг, 2014</t>
  </si>
  <si>
    <t>Внутрениий Грант</t>
  </si>
  <si>
    <t>Ермакова Юлия Сергеевна</t>
  </si>
  <si>
    <t>Кафедра менеджмента и мировой экономики Краснодарского филиала</t>
  </si>
  <si>
    <t>Методические указания по научно-исследовательской работе для направления 080200.68 Менеджмент магистерской программе «Государственное и му-ниципальное управление».</t>
  </si>
  <si>
    <t>Лобанова Валентина Владимировна</t>
  </si>
  <si>
    <t>Учебная программа</t>
  </si>
  <si>
    <t>Краснодар: ООО Просвещение-Юг, 2014</t>
  </si>
  <si>
    <t>Июнь 2014</t>
  </si>
  <si>
    <t>Россия</t>
  </si>
  <si>
    <t>Кафедра менеджмента и мировой экономики Краснодарского филиала</t>
  </si>
  <si>
    <t>Анализ современного финансового рынка России: проблемы и пути их решения</t>
  </si>
  <si>
    <t>Милконова Юлия Игоревна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</si>
  <si>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</si>
  <si>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Январь 2014</t>
  </si>
  <si>
    <t>Россия</t>
  </si>
  <si>
    <t>Журнал «Экономика и предпринимательство». – 2013. - №12. (ВАК)</t>
  </si>
  <si>
    <t>Волгоград</t>
  </si>
  <si>
    <t>Трубачева Е. А.</t>
  </si>
  <si>
    <t>Кафедра менеджмента и мировой экономики Краснодарского филиала</t>
  </si>
  <si>
    <t>Аутсорсинг как инструмент менеджмента торговой организации</t>
  </si>
  <si>
    <t>Богатырева Ольга Владимировна</t>
  </si>
  <si>
    <t>Сборник научных трудов филиала</t>
  </si>
  <si>
    <t>Россия</t>
  </si>
  <si>
    <t>Апрель 2014</t>
  </si>
  <si>
    <t>Регинальный центр социально-экономических и политических исследований "Общественное содействие"</t>
  </si>
  <si>
    <t>есть</t>
  </si>
  <si>
    <t>Влияние изменения спрса в концепции ресторанного бизнеса</t>
  </si>
  <si>
    <t>Ассистент</t>
  </si>
  <si>
    <t>без ученой степени</t>
  </si>
  <si>
    <t>без ученого звания</t>
  </si>
  <si>
    <t>Кафедра экономики и управления на предприятии Краснодарского филиала</t>
  </si>
  <si>
    <t>Козловская Светлана Алексеевна</t>
  </si>
  <si>
    <t>Доцент</t>
  </si>
  <si>
    <t>канд. экон. наук</t>
  </si>
  <si>
    <t>Доцент</t>
  </si>
  <si>
    <t>Кафедра экономики и управления на предприятии Краснодарского филиала</t>
  </si>
  <si>
    <t>Кофанов Антон Александрович</t>
  </si>
  <si>
    <t>Кафедра технологии торговли и общественного питания Краснодарского филиала</t>
  </si>
  <si>
    <t>Международная научно-практическая конференция "Теория и практика проблем современного образования"</t>
  </si>
  <si>
    <t>Джум Татьяна Александровна</t>
  </si>
  <si>
    <t>п.Небуг</t>
  </si>
  <si>
    <t>Россия</t>
  </si>
  <si>
    <t>Апрель 2014</t>
  </si>
  <si>
    <t>Кубанский социально-экономический институт</t>
  </si>
  <si>
    <t>есть</t>
  </si>
  <si>
    <t>Рекомендации по организации тренингов в повседневной ресторанной практике</t>
  </si>
  <si>
    <t>Кафедра технологии торговли и общественного питания Краснодарского филиала</t>
  </si>
  <si>
    <t>Международная научно-практическая конференция "Курортно-рекреационный комплекс в системе регионального развития</t>
  </si>
  <si>
    <t>Джум Татьяна Александровна</t>
  </si>
  <si>
    <t>Краснодар</t>
  </si>
  <si>
    <t>Ноябрь 2014</t>
  </si>
  <si>
    <t>Россия</t>
  </si>
  <si>
    <t>Россия</t>
  </si>
  <si>
    <t>Сборник научных трудов КФ РЭУ им. Г.В. Плеханова. - Краснодар</t>
  </si>
  <si>
    <t>Апрель 2014</t>
  </si>
  <si>
    <t>КубГУ</t>
  </si>
  <si>
    <t>Кафедра менеджмента и мировой экономики Краснодарского филиала</t>
  </si>
  <si>
    <t>есть</t>
  </si>
  <si>
    <t>Анализ проблем государственной социальной политики в современных условиях</t>
  </si>
  <si>
    <t>Специфика создания оптимального туристического продукта</t>
  </si>
  <si>
    <t>Шевченко Ольга Павловна</t>
  </si>
  <si>
    <t>Кафедра технологии торговли и общественного питания Краснодарского филиала</t>
  </si>
  <si>
    <t>Международная научно-практическая конференция "Наука и образования в 21 веке: теория, практика, инновации"</t>
  </si>
  <si>
    <t>Сборник научных трудов филиала</t>
  </si>
  <si>
    <t>Джум Татьяна Александровна</t>
  </si>
  <si>
    <t>Москва</t>
  </si>
  <si>
    <t>Январь 2014</t>
  </si>
  <si>
    <t>Россия</t>
  </si>
  <si>
    <t>Сборник научных трудов КФ РЭУ им. Г.В. Плеханова. - Краснодар</t>
  </si>
  <si>
    <t>Россия</t>
  </si>
  <si>
    <t>Июнь 2014</t>
  </si>
  <si>
    <t>ООО "АР-консалтинг"</t>
  </si>
  <si>
    <t>Кафедра менеджмента и мировой экономики Краснодарского филиала</t>
  </si>
  <si>
    <t>Методические указания по научно-исследовательской работе</t>
  </si>
  <si>
    <t>Горецкая Елена Олеговна</t>
  </si>
  <si>
    <t>есть</t>
  </si>
  <si>
    <t>Мероприятия сферы питания и программа сферы культуры в ресторанной практике</t>
  </si>
  <si>
    <t>Учебная программа</t>
  </si>
  <si>
    <t>Краснодар: изд. ООО Просвещение-Юг</t>
  </si>
  <si>
    <t>Июнь 2014</t>
  </si>
  <si>
    <t>Россия</t>
  </si>
  <si>
    <t>сертификат участника международной научно-практической конференции</t>
  </si>
  <si>
    <t>Кафедра технологии торговли и общественного питания Краснодарского филиала</t>
  </si>
  <si>
    <t>Всероссийская научно-практическая конференция "Проблемы развития современного общества: экономические, правовые и социальные аспекты"</t>
  </si>
  <si>
    <t>Кафедра менеджмента и мировой экономики Краснодарского филиала</t>
  </si>
  <si>
    <t>Джум Татьяна Александровна</t>
  </si>
  <si>
    <t>Программа итоговой государственной аттестации студентов</t>
  </si>
  <si>
    <t>Волгоград</t>
  </si>
  <si>
    <t>Горецкая Елена Олеговна</t>
  </si>
  <si>
    <t>Россия</t>
  </si>
  <si>
    <t>Учебная программа</t>
  </si>
  <si>
    <t>Краснодар: изд. ООО Просвещение-Юг</t>
  </si>
  <si>
    <t>Июнь 2014</t>
  </si>
  <si>
    <t>Россия</t>
  </si>
  <si>
    <t>Сентябрь 2014</t>
  </si>
  <si>
    <t>Региональный центр социально-экономических и политических исследований "Общественное содействие"</t>
  </si>
  <si>
    <t>Кафедра менеджмента и мировой экономики Краснодарского филиала</t>
  </si>
  <si>
    <t>есть</t>
  </si>
  <si>
    <t>Методические указания по научно-педагогической практике</t>
  </si>
  <si>
    <t>Инновационная деятельность в сфере ресторанного бизнеса</t>
  </si>
  <si>
    <t>Горецкая Елена Олеговна</t>
  </si>
  <si>
    <t>Кафедра технологии торговли и общественного питания Краснодарского филиала</t>
  </si>
  <si>
    <t>I Муждународная научно-практичекая конференция "Инновации в индустрии питания и сервиса"</t>
  </si>
  <si>
    <t>Учебная программа</t>
  </si>
  <si>
    <t>Краснодар: изд. ООО Просвещение-Юг</t>
  </si>
  <si>
    <t>Джум Татьяна Александровна</t>
  </si>
  <si>
    <t>Июнь 2014</t>
  </si>
  <si>
    <t>Краснодар</t>
  </si>
  <si>
    <t>Россия</t>
  </si>
  <si>
    <t>Россия</t>
  </si>
  <si>
    <t>Евразийский союх ученых</t>
  </si>
  <si>
    <t>Кафедра менеджмента и мировой экономики Краснодарского филиала</t>
  </si>
  <si>
    <t>Сентябрь 2014</t>
  </si>
  <si>
    <t>Проблемы вхождения стран в торгово-экономические союзы</t>
  </si>
  <si>
    <t>ФГБОУ ВПО КубГТУ</t>
  </si>
  <si>
    <t>Горецкая Елена Олеговна</t>
  </si>
  <si>
    <t>есть</t>
  </si>
  <si>
    <t>Современные способы обработки продуктов в кулинарной практике предприятий общественного питания</t>
  </si>
  <si>
    <t>Россия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</si>
  <si>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</si>
  <si>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Апрель 2014</t>
  </si>
  <si>
    <t>Россия</t>
  </si>
  <si>
    <t>Кафедра технологии торговли и общественного питания Краснодарского филиала</t>
  </si>
  <si>
    <t>Материалы 2 Международной научно-практической конференции Курортно-рекреационный комплекс в системе регионального развития: инновационные подходы</t>
  </si>
  <si>
    <t>I Международная научно-практическая конференция «Инновации в индустрии питания и сервиса»</t>
  </si>
  <si>
    <t>Джум Татьяна Александровна</t>
  </si>
  <si>
    <t>г.Краснодар</t>
  </si>
  <si>
    <t>Кафедра менеджмента и мировой экономики Краснодарского филиала</t>
  </si>
  <si>
    <t>Оценка последствий вступления России в ВТО</t>
  </si>
  <si>
    <t>Россия</t>
  </si>
  <si>
    <t>Веселов Денис Сергеевич</t>
  </si>
  <si>
    <t>Индексируемая РИНЦ статья в прочих российских изданиях</t>
  </si>
  <si>
    <t>Сентябрь 2014</t>
  </si>
  <si>
    <t>Октябрь 2014</t>
  </si>
  <si>
    <t>ФГБОУ ВПО КубГТУ</t>
  </si>
  <si>
    <t>Россия</t>
  </si>
  <si>
    <t>Журнал "Сфера услуг: инновации и качество", №14</t>
  </si>
  <si>
    <t>есть</t>
  </si>
  <si>
    <t>Питание – как основополагающая услуга определяющая специфику сервисной деятельности заведений ресторанного бизнеса</t>
  </si>
  <si>
    <t>Кафедра менеджмента и мировой экономики Краснодарского филиала</t>
  </si>
  <si>
    <t>К вопросу о формировании современной внешней миграционной политики в России</t>
  </si>
  <si>
    <t>Кафедра технологии торговли и общественного питания Краснодарского филиала</t>
  </si>
  <si>
    <t>IX Международная научно-практическая конференция "Интеграция науки и практики как механизм эффективного развития современного общества"</t>
  </si>
  <si>
    <t>Веселов Денис Сергеевич</t>
  </si>
  <si>
    <t>Диянова Светлана Николаевна</t>
  </si>
  <si>
    <t>г.Москва</t>
  </si>
  <si>
    <t>Индексируемая РИНЦ статья в прочих российских изданиях</t>
  </si>
  <si>
    <t>Ноябрь 2014</t>
  </si>
  <si>
    <t>Россия</t>
  </si>
  <si>
    <t>Журнал "Сфера услуг: инновации и качество", №15</t>
  </si>
  <si>
    <t>Россия</t>
  </si>
  <si>
    <t>Кафедра менеджмента и мировой экономики Краснодарского филиала</t>
  </si>
  <si>
    <t>Апрель 2014</t>
  </si>
  <si>
    <t>Программа ИГА - 080200.68 (ГМУ)</t>
  </si>
  <si>
    <t>Институт стратегических исследований</t>
  </si>
  <si>
    <t>Булатова Ирина Сергеевна</t>
  </si>
  <si>
    <t>есть</t>
  </si>
  <si>
    <t>Стратегическое планирование-основа эффективной деятельности торгового предприятия</t>
  </si>
  <si>
    <t>Учебная программа</t>
  </si>
  <si>
    <t>Краснодар: изд. ООО Просвещение-Юг, 2014</t>
  </si>
  <si>
    <t>Декабрь 2014</t>
  </si>
  <si>
    <t>Россия</t>
  </si>
  <si>
    <t>Кафедра технологии торговли и общественного питания Краснодарского филиала</t>
  </si>
  <si>
    <t>Хохлова Т. П.</t>
  </si>
  <si>
    <t>Всероссийская научно-практическая конференция "Проблемы повышения эффективности экономики и управления в России"</t>
  </si>
  <si>
    <t>Диянова Светлана Николаевна</t>
  </si>
  <si>
    <t>г.Волгоград</t>
  </si>
  <si>
    <t>Кафедра менеджмента и мировой экономики Краснодарского филиала</t>
  </si>
  <si>
    <t>Программа ИГА - 080200.68 (Бак)</t>
  </si>
  <si>
    <t>30.10.2014-31.10.2014</t>
  </si>
  <si>
    <t>Россия</t>
  </si>
  <si>
    <t>Апрель 2014</t>
  </si>
  <si>
    <t>Региональный центр социально-экономических и политических исследований "Общественное содействие"</t>
  </si>
  <si>
    <t>Кафедра экономики и управления на предприятии Краснодарского филиала</t>
  </si>
  <si>
    <t>есть</t>
  </si>
  <si>
    <t>Стратегия развития современных форматов розничной торговли</t>
  </si>
  <si>
    <t>Кафедра технологии торговли и общественного питания Краснодарского филиала</t>
  </si>
  <si>
    <t>IX Международная научно-практическая конференция "Интеграция науки и практики как механизм эффективного развития современного общества"</t>
  </si>
  <si>
    <t>Диянова Светлана Николаевна</t>
  </si>
  <si>
    <t>г.Волгоград</t>
  </si>
  <si>
    <t>Россия</t>
  </si>
  <si>
    <t>Апрель 2014</t>
  </si>
  <si>
    <t>Региональный центр социально-экономических и политических исследований "Общественное содействие"</t>
  </si>
  <si>
    <t>есть</t>
  </si>
  <si>
    <t>Концептуальные подходы с позиции маркетинга розничного предприяти</t>
  </si>
  <si>
    <t>Кафедра технологии торговли и общественного питания Краснодарского филиала</t>
  </si>
  <si>
    <t>IX Международная научно-практическая конференция "Интеграция науки и практики как механизм эффективного развития современного общества"</t>
  </si>
  <si>
    <t>Диянова Светлана Николаевна</t>
  </si>
  <si>
    <t>г.Волгоград</t>
  </si>
  <si>
    <t>Россия</t>
  </si>
  <si>
    <t>Апрель 2014</t>
  </si>
  <si>
    <t>Региональный центр социально-экономических и политических исследований "Общественное содействие"</t>
  </si>
  <si>
    <t>есть</t>
  </si>
  <si>
    <t>Лояльность потребителей как стратегический компонент маркетинга розничного предприяти</t>
  </si>
  <si>
    <t>Кафедра технологии торговли и общественного питания Краснодарского филиала</t>
  </si>
  <si>
    <t>Булатова Ирина Сергеевна</t>
  </si>
  <si>
    <t>III Всероссийская конференция с участием в международной (заочной) конференции "Актуальные исследования гуманитарных, естественных и общественных наук"</t>
  </si>
  <si>
    <t>Штезель Анна Юрьевна</t>
  </si>
  <si>
    <t>Учебная программа</t>
  </si>
  <si>
    <t>г.Новосибирск</t>
  </si>
  <si>
    <t>Краснодар: изд. ООО Просвещение-Юг, 2014</t>
  </si>
  <si>
    <t>Декабрь 2014</t>
  </si>
  <si>
    <t>Россия</t>
  </si>
  <si>
    <t>Хохлова Т. П., Богатырева О. В.</t>
  </si>
  <si>
    <t>Россия</t>
  </si>
  <si>
    <t>Кафедра менеджмента и мировой экономики Краснодарского филиала</t>
  </si>
  <si>
    <t>Июнь 2014</t>
  </si>
  <si>
    <t>Методология формирования энергоэффективных региональных инновационных систем</t>
  </si>
  <si>
    <t>Центр содействия развитию научных исследований (ЦСРНИ)</t>
  </si>
  <si>
    <t>Воронина Людмила Анфимовна</t>
  </si>
  <si>
    <t>есть</t>
  </si>
  <si>
    <t>Теоретико-методологические аспекты разработки маркетинговой модели создания инновационных банковских продуктов</t>
  </si>
  <si>
    <t>Монография, изданная в РФ</t>
  </si>
  <si>
    <t>Краснодар: изд. КубГУ</t>
  </si>
  <si>
    <t>Апрель 2014</t>
  </si>
  <si>
    <t>Россия</t>
  </si>
  <si>
    <t>Кафедра технологии торговли и общественного питания Краснодарского филиала</t>
  </si>
  <si>
    <t>III Всероссийская конференция с участием в международной (заочной) конференции "Актуальные исследования гуманитарных, естественных и общественных наук"</t>
  </si>
  <si>
    <t>Кафедра менеджмента и мировой экономики Краснодарского филиала</t>
  </si>
  <si>
    <t>Основы стратегии повышения конкурентоспособности венчурной сети</t>
  </si>
  <si>
    <t>Штезель Анна Юрьевна</t>
  </si>
  <si>
    <t>г.Новосибирск</t>
  </si>
  <si>
    <t>Воронина Людмила Анфимовна</t>
  </si>
  <si>
    <t>Россия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</si>
  <si>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</si>
  <si>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Февраль 2014</t>
  </si>
  <si>
    <t>Гапоненко Артем Васильевич</t>
  </si>
  <si>
    <t>Июнь 2014</t>
  </si>
  <si>
    <t>Россия</t>
  </si>
  <si>
    <t>Журнал "Экономика устойчивого развития" 2014. №2</t>
  </si>
  <si>
    <t>Центр содействия развитию научных исследований (ЦСРНИ)</t>
  </si>
  <si>
    <t>Коробов Ю. Н.</t>
  </si>
  <si>
    <t>есть</t>
  </si>
  <si>
    <t>Кафедра менеджмента и мировой экономики Краснодарского филиала</t>
  </si>
  <si>
    <t>Маркетинговое мышление в сфере высшего образования</t>
  </si>
  <si>
    <t>Методологический подход к проектированию и управлению бизнес-процессами венчурной инновационной сети</t>
  </si>
  <si>
    <t>Кафедра технологии торговли и общественного питания Краснодарского филиала</t>
  </si>
  <si>
    <t>Международная научно-практическая конференция "Науки и образование: проблемы и перспективы"</t>
  </si>
  <si>
    <t>Воронина Людмила Анфимовна</t>
  </si>
  <si>
    <t>Горохов Виталий Николаевич</t>
  </si>
  <si>
    <t>г.Уфа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</si>
  <si>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</si>
  <si>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Март 2014</t>
  </si>
  <si>
    <t>Россия</t>
  </si>
  <si>
    <t>Журнал "Экономика устойчивого развития" 2014. №3</t>
  </si>
  <si>
    <t>Россия</t>
  </si>
  <si>
    <t>Коробов Ю. Н.</t>
  </si>
  <si>
    <t>Март 2014</t>
  </si>
  <si>
    <t>Кафедра менеджмента и мировой экономики Краснодарского филиала</t>
  </si>
  <si>
    <t>Рейтинговые модели оценки страновых рисков для развития международного предпринимательства</t>
  </si>
  <si>
    <t>есть</t>
  </si>
  <si>
    <t>Воронина Людмила Анфимовна</t>
  </si>
  <si>
    <t>Сравнительный анализ норм Киотской конвенции и таможенного законодательства Таможенного союза</t>
  </si>
  <si>
    <t>Кафедра технологии торговли и общественного питания Краснодарского филиала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</si>
  <si>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</si>
  <si>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Июль 2014</t>
  </si>
  <si>
    <t>Международная научно-практическая конференция посвященная 20-летию факультета таможенного дела</t>
  </si>
  <si>
    <t>Россия</t>
  </si>
  <si>
    <t>Журнал "Экономика и предпринимательство". 2014 №7</t>
  </si>
  <si>
    <t>Загурский К. В.</t>
  </si>
  <si>
    <t>Горохов Виталий Николаевич</t>
  </si>
  <si>
    <t>г.Москва</t>
  </si>
  <si>
    <t>Кафедра менеджмента и мировой экономики Краснодарского филиала</t>
  </si>
  <si>
    <t>К вопросу об эффективности системы налогового стимулирования высокотехнологичных отраслей экономики</t>
  </si>
  <si>
    <t>Россия</t>
  </si>
  <si>
    <t>Воронина Людмила Анфимовна</t>
  </si>
  <si>
    <t>Апрель 2014</t>
  </si>
  <si>
    <t>Российская таможенная академия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</si>
  <si>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</si>
  <si>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Август 2014</t>
  </si>
  <si>
    <t>Россия</t>
  </si>
  <si>
    <t>Журнал "Финансы и кредит". 2014.№33</t>
  </si>
  <si>
    <t>есть</t>
  </si>
  <si>
    <t>Киселева А. А., Дира В. В.</t>
  </si>
  <si>
    <t>Перспективы развития таможенной инфраструктуры на Юге России после присоединения Крыма</t>
  </si>
  <si>
    <t>Кафедра менеджмента и мировой экономики Краснодарского филиала</t>
  </si>
  <si>
    <t>Кафедра технологии торговли и общественного питания Краснодарского филиала</t>
  </si>
  <si>
    <t>Международная конференция Europen Science and Technology</t>
  </si>
  <si>
    <t>Модель формирования инновационных кластеров в регионе// глава в коллективной монографии: Методология формирования кластерной архитектуры инновационного развития экономики региона</t>
  </si>
  <si>
    <t>Горохов Виталий Николаевич</t>
  </si>
  <si>
    <t>Воронина Людмила Анфимовна</t>
  </si>
  <si>
    <t>Waldkraiburg-Munich</t>
  </si>
  <si>
    <t>Монография, изданная в РФ</t>
  </si>
  <si>
    <t>М.: Ваш полиграфический партнер,2014</t>
  </si>
  <si>
    <t>Германия</t>
  </si>
  <si>
    <t>Октябрь 2014</t>
  </si>
  <si>
    <t>Кафедра технологии торговли и общественного питания Краснодарского филиала</t>
  </si>
  <si>
    <t>Россия</t>
  </si>
  <si>
    <t>Апрель 2014</t>
  </si>
  <si>
    <t>Кафедра менеджмента и мировой экономики Краснодарского филиала</t>
  </si>
  <si>
    <t>Features of advertising activity in the conditions of launching recreation services in the foreign market (on the example of France)</t>
  </si>
  <si>
    <t>есть</t>
  </si>
  <si>
    <t>Предупреждающие и корректирующие действия в функциях управления: таможенный аспект</t>
  </si>
  <si>
    <t>Воронина Людмила Анфимовна</t>
  </si>
  <si>
    <t>Кафедра технологии торговли и общественного питания Краснодарского филиала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</si>
  <si>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</si>
  <si>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IV Международная научно-практическая конференция "Современное государство: проблемы социально-экономического развития"</t>
  </si>
  <si>
    <t>Ноябрь 2014</t>
  </si>
  <si>
    <t>Россия</t>
  </si>
  <si>
    <t>Журнал "Наука и общество". 2014. № 2-2</t>
  </si>
  <si>
    <t>Профессор</t>
  </si>
  <si>
    <t>Зайцева А.И.</t>
  </si>
  <si>
    <t>Горохов Виталий Николаевич</t>
  </si>
  <si>
    <t>д-р экон. наук</t>
  </si>
  <si>
    <t>г.Саратов</t>
  </si>
  <si>
    <t>Доцент</t>
  </si>
  <si>
    <t>Кафедра экономики и управления на предприятии Краснодарского филиала</t>
  </si>
  <si>
    <t>Кочубей Сергей Федорович</t>
  </si>
  <si>
    <t>Профессор</t>
  </si>
  <si>
    <t>канд. экон. наук</t>
  </si>
  <si>
    <t>Кафедра менеджмента и мировой экономики Краснодарского филиала</t>
  </si>
  <si>
    <t>Доцент</t>
  </si>
  <si>
    <t>Россия</t>
  </si>
  <si>
    <t>Кафедра экономики и управления на предприятии Краснодарского филиала</t>
  </si>
  <si>
    <t>Integration Russian Banks In The Conditions of Formation of Inter-Regional Clusters</t>
  </si>
  <si>
    <t>Кушнир Дмитрий Дмитриевич</t>
  </si>
  <si>
    <t>Доцент</t>
  </si>
  <si>
    <t>канд. экон. наук</t>
  </si>
  <si>
    <t>без ученого звания</t>
  </si>
  <si>
    <t>Кафедра экономики и управления на предприятии Краснодарского филиала</t>
  </si>
  <si>
    <t>Воронина Людмила Анфимовна</t>
  </si>
  <si>
    <t>Лизогуб Алексей Нестерович</t>
  </si>
  <si>
    <t>Сентябрь 2014</t>
  </si>
  <si>
    <t>Профессор</t>
  </si>
  <si>
    <t>канд. экон. наук</t>
  </si>
  <si>
    <t>Профессор</t>
  </si>
  <si>
    <t>Кафедра экономики и управления на предприятии Краснодарского филиала</t>
  </si>
  <si>
    <t>Марченко Кристина Юрьевна</t>
  </si>
  <si>
    <t>Индексируемая Web Of Science‎ статья в зарубежных изданиях и сборниках трудов</t>
  </si>
  <si>
    <t>Старший преподаватель</t>
  </si>
  <si>
    <t>Ноябрь 2014</t>
  </si>
  <si>
    <t>есть</t>
  </si>
  <si>
    <t>без ученой степени</t>
  </si>
  <si>
    <t>Польша</t>
  </si>
  <si>
    <t>без ученого звания</t>
  </si>
  <si>
    <t>Management.Good practices in the World</t>
  </si>
  <si>
    <t>Теоретические аспекты деятельности таможенных органов в части защиты товаров, содержащих объекты авторского права</t>
  </si>
  <si>
    <t>Кафедра экономики и управления на предприятии Краснодарского филиала</t>
  </si>
  <si>
    <t>Плешакова М.В.</t>
  </si>
  <si>
    <t>Михайлова Лусинэ Сергеевна</t>
  </si>
  <si>
    <t>Доцент</t>
  </si>
  <si>
    <t>канд. экон. наук</t>
  </si>
  <si>
    <t>Доцент</t>
  </si>
  <si>
    <t>Кафедра экономики и управления на предприятии Краснодарского филиала</t>
  </si>
  <si>
    <t>Кафедра технологии торговли и общественного питания Краснодарского филиала</t>
  </si>
  <si>
    <t>Морозова Оксана Анатольевна</t>
  </si>
  <si>
    <t>Старший преподаватель</t>
  </si>
  <si>
    <t>Кафедра менеджмента и мировой экономики Краснодарского филиала</t>
  </si>
  <si>
    <t>Международная заочная научно-практическая конференция "Актуальные вопросы образования и науки"</t>
  </si>
  <si>
    <t>без ученой степени</t>
  </si>
  <si>
    <t>без ученого звания</t>
  </si>
  <si>
    <t>State Support for Small Business in Russia</t>
  </si>
  <si>
    <t>Кафедра экономики и управления на предприятии Краснодарского филиала</t>
  </si>
  <si>
    <t>Мудрова Людмила Ивановна</t>
  </si>
  <si>
    <t>Доцент</t>
  </si>
  <si>
    <t>Горохов Виталий Николаевич</t>
  </si>
  <si>
    <t>канд. экон. наук</t>
  </si>
  <si>
    <t>г.Тамбоа</t>
  </si>
  <si>
    <t>Воронина Людмила Анфимовна</t>
  </si>
  <si>
    <t>Доцент</t>
  </si>
  <si>
    <t>Кафедра экономики и управления на предприятии Краснодарского филиала</t>
  </si>
  <si>
    <t>Назаретян Петр Вараздатович</t>
  </si>
  <si>
    <t>Старший преподаватель</t>
  </si>
  <si>
    <t>без ученой степени</t>
  </si>
  <si>
    <t>без ученого звания</t>
  </si>
  <si>
    <t>Россия</t>
  </si>
  <si>
    <t>Индексируемая Web Of Science‎ статья в зарубежных изданиях и сборниках трудов</t>
  </si>
  <si>
    <t>Кафедра экономики и управления на предприятии Краснодарского филиала</t>
  </si>
  <si>
    <t>Ноябрь 2014</t>
  </si>
  <si>
    <t>Польша</t>
  </si>
  <si>
    <t>Насыбулина Вероника Павловна</t>
  </si>
  <si>
    <t>Доцент</t>
  </si>
  <si>
    <t>Small Business Leverage of Economic Development</t>
  </si>
  <si>
    <t>канд. экон. наук</t>
  </si>
  <si>
    <t>Доцент</t>
  </si>
  <si>
    <t>Кафедра экономики и управления на предприятии Краснодарского филиала</t>
  </si>
  <si>
    <t>Сентябрь 2014</t>
  </si>
  <si>
    <t>Поддубная Алена Сергеевна</t>
  </si>
  <si>
    <t>Ассистент</t>
  </si>
  <si>
    <t>без ученой степени</t>
  </si>
  <si>
    <t>Теоретическое обоснование создания рецептур сливочных масел функционального назначения</t>
  </si>
  <si>
    <t>без ученого звания</t>
  </si>
  <si>
    <t>Кафедра менеджмента и мировой экономики Краснодарского филиала</t>
  </si>
  <si>
    <t>Кафедра экономики и управления на предприятии Краснодарского филиала</t>
  </si>
  <si>
    <t>Поддубная Анна Михайловна</t>
  </si>
  <si>
    <t>Ассистент</t>
  </si>
  <si>
    <t>Отбор и найм персонала как технология кадрового менеджмента в организациях на современном этапе</t>
  </si>
  <si>
    <t>без ученой степени</t>
  </si>
  <si>
    <t>есть</t>
  </si>
  <si>
    <t>без ученого звания</t>
  </si>
  <si>
    <t>Кафедра экономики и управления на предприятии Краснодарского филиала</t>
  </si>
  <si>
    <t>Особенности проведения таможенного контроля товаров, содержащих объекты авторского права</t>
  </si>
  <si>
    <t>Поддубный Евгений Михайлович</t>
  </si>
  <si>
    <t>Шевченко Ольга Павловна</t>
  </si>
  <si>
    <t>Доцент</t>
  </si>
  <si>
    <t>канд. экон. наук</t>
  </si>
  <si>
    <t>Доцент</t>
  </si>
  <si>
    <t>Кафедра технологии торговли и общественного питания Краснодарского филиала</t>
  </si>
  <si>
    <t>Кафедра экономики и управления на предприятии Краснодарского филиала</t>
  </si>
  <si>
    <t>Приходько Карина Согомоновна</t>
  </si>
  <si>
    <t>Международная научно-практическая конференция "Управление инновациями: теория, методология, практика"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</si>
  <si>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</si>
  <si>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Доцент</t>
  </si>
  <si>
    <t>канд. экон. наук</t>
  </si>
  <si>
    <t>Ноябрь 2014</t>
  </si>
  <si>
    <t>Доцент</t>
  </si>
  <si>
    <t>Россия</t>
  </si>
  <si>
    <t>Журнал «Управление экономическими системами: Электронный научный журнал»</t>
  </si>
  <si>
    <t>Демьянченко Н. В.</t>
  </si>
  <si>
    <t>Дубинина Мария Александровна</t>
  </si>
  <si>
    <t>г.Новосибирск</t>
  </si>
  <si>
    <t>Кафедра менеджмента и мировой экономики Краснодарского филиала</t>
  </si>
  <si>
    <t>Россия</t>
  </si>
  <si>
    <t>Научно-исследовательская практика. для студентов, обучающихся по направлению подготовки 080200.68 «Менеджмент», магистерская программа «Государственное и муниципальное управление»</t>
  </si>
  <si>
    <t>Кафедра экономики и управления на предприятии Краснодарского филиала</t>
  </si>
  <si>
    <t>Май 2014</t>
  </si>
  <si>
    <t>Шевченко Ольга Павловна</t>
  </si>
  <si>
    <t>Рысьмятов Александр Закирович</t>
  </si>
  <si>
    <t>Центр науного сотрудничества</t>
  </si>
  <si>
    <t>Профессор</t>
  </si>
  <si>
    <t>д-р экон. наук</t>
  </si>
  <si>
    <t>Профессор</t>
  </si>
  <si>
    <t>Кафедра экономики и управления на предприятии Краснодарского филиала</t>
  </si>
  <si>
    <t>Учебная программа</t>
  </si>
  <si>
    <t>Савина Кира Сергеевна</t>
  </si>
  <si>
    <t>Краснодар: ООО Просвещение-Юг, 2014</t>
  </si>
  <si>
    <t>Ассистент</t>
  </si>
  <si>
    <t>есть</t>
  </si>
  <si>
    <t>Июнь 2014</t>
  </si>
  <si>
    <t>Краснодарский филиал РЭУ им. Г.В. Плеханова</t>
  </si>
  <si>
    <t>Россия</t>
  </si>
  <si>
    <t>Изучение эффективности интернет-купонов как инновационное средство стимулирования спроса в сфере услуг</t>
  </si>
  <si>
    <t>без ученой степени</t>
  </si>
  <si>
    <t>без ученого звания</t>
  </si>
  <si>
    <t>Кафедра экономики и управления на предприятии Краснодарского филиала</t>
  </si>
  <si>
    <t>Сорокина Анна Юрьевна</t>
  </si>
  <si>
    <t>Кафедра технологии торговли и общественного питания Краснодарского филиала</t>
  </si>
  <si>
    <t>Ассистент</t>
  </si>
  <si>
    <t>Кафедра менеджмента и мировой экономики Краснодарского филиала</t>
  </si>
  <si>
    <t>без ученой степени</t>
  </si>
  <si>
    <t>Научно-практическая конференция "Актуальные проблемы современной науки"</t>
  </si>
  <si>
    <t>без ученого звания</t>
  </si>
  <si>
    <t>Организационно-управленческая практика. для студентов, обучающихся по направлению подготовки 080200.68 «Менеджмент», магистерская программа «Государственное и муниципальное управление»</t>
  </si>
  <si>
    <t>Кафедра экономики и управления на предприятии Краснодарского филиала</t>
  </si>
  <si>
    <t>Стадник Алексей Иванович</t>
  </si>
  <si>
    <t>Доцент</t>
  </si>
  <si>
    <t>канд. экон. наук</t>
  </si>
  <si>
    <t>Данилевская Елена Николаевна</t>
  </si>
  <si>
    <t>Доцент</t>
  </si>
  <si>
    <t>г.Краснодар</t>
  </si>
  <si>
    <t>Шевченко Ольга Павловна</t>
  </si>
  <si>
    <t>Кафедра экономики и управления на предприятии Краснодарского филиала</t>
  </si>
  <si>
    <t>Стадник Татьяна Анатольевна</t>
  </si>
  <si>
    <t>Ассистент</t>
  </si>
  <si>
    <t>без ученой степени</t>
  </si>
  <si>
    <t>без ученого звания</t>
  </si>
  <si>
    <t>Кафедра экономики и управления на предприятии Краснодарского филиала</t>
  </si>
  <si>
    <t>Россия</t>
  </si>
  <si>
    <t>Учебная программа</t>
  </si>
  <si>
    <t>Хабаров Александр Петрович</t>
  </si>
  <si>
    <t>Доцент</t>
  </si>
  <si>
    <t>Краснодар: ООО Просвещение-Юг, 2014</t>
  </si>
  <si>
    <t>канд. экон. наук</t>
  </si>
  <si>
    <t>Доцент</t>
  </si>
  <si>
    <t>Июнь 2014</t>
  </si>
  <si>
    <t>Март 2014</t>
  </si>
  <si>
    <t>Россия</t>
  </si>
  <si>
    <t>Краснодарский кооперативный институт (филиал) Российского университета кооперации.</t>
  </si>
  <si>
    <t>Кафедра экономики и управления на предприятии Краснодарского филиала</t>
  </si>
  <si>
    <t>Хасаншин Александр Георгиевич</t>
  </si>
  <si>
    <t>ПК «Инновационные технологии обучения по направлениям «Экономика» и «Менеджмент» № 180000148077</t>
  </si>
  <si>
    <t>Доцент</t>
  </si>
  <si>
    <t>канд. экон. наук</t>
  </si>
  <si>
    <t>Доцент</t>
  </si>
  <si>
    <t>Кафедра менеджмента и мировой экономики Краснодарского филиала</t>
  </si>
  <si>
    <t>Кафедра экономики и управления на предприятии Краснодарского филиала</t>
  </si>
  <si>
    <t>Шартдинова Татьяна Викторовна</t>
  </si>
  <si>
    <t>Педагогическая практика для студентов, обучающихся по направлению подготовки 080200.68 «Менеджмент», магистерская программа «Государственное и муниципальное управление»</t>
  </si>
  <si>
    <t>Старший преподаватель</t>
  </si>
  <si>
    <t>без ученой степени</t>
  </si>
  <si>
    <t>без ученого звания</t>
  </si>
  <si>
    <t>есть</t>
  </si>
  <si>
    <t>Кафедра экономики и управления на предприятии Краснодарского филиала</t>
  </si>
  <si>
    <t>Шевченко Ольга Павловна</t>
  </si>
  <si>
    <t>Мониторинг конкурентоспособности региона как фактор повышения конкурентоспособности региональной экономики</t>
  </si>
  <si>
    <t>Шевченко Игорь Викторович</t>
  </si>
  <si>
    <t>Профессор</t>
  </si>
  <si>
    <t>д-р экон. наук</t>
  </si>
  <si>
    <t>Профессор</t>
  </si>
  <si>
    <t>Учебная программа</t>
  </si>
  <si>
    <t>Декабрь 2014</t>
  </si>
  <si>
    <t>Кафедра экономики и управления на предприятии Краснодарского филиала</t>
  </si>
  <si>
    <t>Краснодар: ООО Просвещение-Юг, 2014</t>
  </si>
  <si>
    <t>Шитухин Андрей Матвеевич</t>
  </si>
  <si>
    <t>Доцент</t>
  </si>
  <si>
    <t>Кафедра технологии торговли и общественного питания Краснодарского филиала</t>
  </si>
  <si>
    <t>Июнь 2014</t>
  </si>
  <si>
    <t>канд. экон. наук</t>
  </si>
  <si>
    <t>без ученого звания</t>
  </si>
  <si>
    <t>Россия</t>
  </si>
  <si>
    <t>Международная научно-практическая конференция «Пути повышения эффективности экономической и социальной деятельности кооперативных организаций»</t>
  </si>
  <si>
    <t>Кафедра экономики и управления на предприятии Краснодарского филиала</t>
  </si>
  <si>
    <t>Щепакин Михаил Борисович</t>
  </si>
  <si>
    <t>ФГБОУ ВПО "Российский экономический университет им. Г.В. Плеханова"</t>
  </si>
  <si>
    <t>Профессор</t>
  </si>
  <si>
    <t>д-р экон. наук</t>
  </si>
  <si>
    <t>Профессор</t>
  </si>
  <si>
    <t>Краснодарский филиал</t>
  </si>
  <si>
    <t>Данилевская Елена Николаевна</t>
  </si>
  <si>
    <t>г.Краснодар</t>
  </si>
  <si>
    <t>Кафедра менеджмента и мировой экономики Краснодарского филиала</t>
  </si>
  <si>
    <t>Психология менеджмента. Методическое пособие по подготовке к практическим занятиям и организации самостоятельной работы с применением инновационных методов обучения для студентов, обучающихся по направлению подготовки 080200.62 «Менеджмент»всех профилей</t>
  </si>
  <si>
    <t>Россия</t>
  </si>
  <si>
    <t>Россия</t>
  </si>
  <si>
    <t>Шевченко Ольга Павловна</t>
  </si>
  <si>
    <t>Ноябрь 2014</t>
  </si>
  <si>
    <t>Краснодарский кооперативный институт (филиал) Российского университета кооперации</t>
  </si>
  <si>
    <t>Учебная программа</t>
  </si>
  <si>
    <t>Краснодар: ООО Просвещение-Юг, 2014</t>
  </si>
  <si>
    <t>Июнь 2014</t>
  </si>
  <si>
    <t>Россия</t>
  </si>
  <si>
    <t>есть</t>
  </si>
  <si>
    <t>Мониторинг конкурентоспособности субъектов рынка в системе мер государственного регулирования регионального развития</t>
  </si>
  <si>
    <t>Кафедра менеджмента и мировой экономики Краснодарского филиала</t>
  </si>
  <si>
    <t>Самоменеджмент. Методическое пособие по подготовке к практическим занятиям и организации самостоятельной работы с применением инновационных методов обучения для студентов, обучающихся по направлению подготовки 080200.68 «Менеджмент», магистерская программа «Государственное и муниципальное управление»</t>
  </si>
  <si>
    <t>Кафедра технологии торговли и общественного питания Краснодарского филиала</t>
  </si>
  <si>
    <t>Международная научно-практическая конференция "Достижения и перспективы экономических наук"</t>
  </si>
  <si>
    <t>Шевченко Ольга Павловна</t>
  </si>
  <si>
    <t>Учебная программа</t>
  </si>
  <si>
    <t>Краснодар: ООО Просвещение-Юг, 2014</t>
  </si>
  <si>
    <t>Моламусов Залим Хашаович</t>
  </si>
  <si>
    <t>Июнь 2014</t>
  </si>
  <si>
    <t>г.Уфа</t>
  </si>
  <si>
    <t>Россия</t>
  </si>
  <si>
    <t>Россия</t>
  </si>
  <si>
    <t>Кафедра менеджмента и мировой экономики Краснодарского филиала</t>
  </si>
  <si>
    <t>Иные внебюджетные источники и собственные средства вуза</t>
  </si>
  <si>
    <t>Опыт применения интерактивных методов обучения по дисциплине «Аудит»</t>
  </si>
  <si>
    <t>Июнь 2014</t>
  </si>
  <si>
    <t>Научный центр "АЭТЭРНА"</t>
  </si>
  <si>
    <t>Зелинская Мария Владимировна</t>
  </si>
  <si>
    <t>есть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</si>
  <si>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</si>
  <si>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Февраль 2014</t>
  </si>
  <si>
    <t>Оценка услуг общественного пассажирског транспорта г.Краснодара</t>
  </si>
  <si>
    <t>Россия</t>
  </si>
  <si>
    <t>Образовательный процесс в современной высшей школе: инновационные технологии обучения. Сборник статей научно-методической конференции. Краснодар: Изд-во ЮИМ, 2014</t>
  </si>
  <si>
    <t>Кафедра технологии торговли и общественного питания Краснодарского филиала</t>
  </si>
  <si>
    <t>Международная научно-практическая конференция "Достижения и перспективы экономических наук"</t>
  </si>
  <si>
    <t>Кафедра менеджмента и мировой экономики Краснодарского филиала</t>
  </si>
  <si>
    <t>Воспроизводство отношений собственности в условиях постиндустриальных преобразований: Монография</t>
  </si>
  <si>
    <t>Моламусов Залим Хашаович</t>
  </si>
  <si>
    <t>г.Уфа</t>
  </si>
  <si>
    <t>Зелинская Мария Владимировна</t>
  </si>
  <si>
    <t>Россия</t>
  </si>
  <si>
    <t>Монография, изданная в РФ</t>
  </si>
  <si>
    <t>Краснодар: Издательство ЦНТИ, 2014</t>
  </si>
  <si>
    <t>Апрель 2014</t>
  </si>
  <si>
    <t>Россия</t>
  </si>
  <si>
    <t>Июнь 2014</t>
  </si>
  <si>
    <t>Ярушкина Е.А</t>
  </si>
  <si>
    <t>Научный центр "АЭТЭРНА"</t>
  </si>
  <si>
    <t>Кафедра менеджмента и мировой экономики Краснодарского филиала</t>
  </si>
  <si>
    <t>есть</t>
  </si>
  <si>
    <t>Информационное обеспечение региональных экономических систем</t>
  </si>
  <si>
    <t>Оценка развития Интернет-торговли в г.Краснодаре</t>
  </si>
  <si>
    <t>Зелинская Мария Владимировна</t>
  </si>
  <si>
    <t>Кафедра технологии торговли и общественного питания Краснодарского филиала</t>
  </si>
  <si>
    <t>Международная заочная научно-практическая конференция «Актуальные вопросы образования и науки»</t>
  </si>
  <si>
    <t>Индексируемая РИНЦ статья в прочих российских изданиях</t>
  </si>
  <si>
    <t>Май 2014</t>
  </si>
  <si>
    <t>Россия</t>
  </si>
  <si>
    <t>Журнал "Психология. Экономика. Право". 2014. № 2</t>
  </si>
  <si>
    <t>Моламусов Залим Хашаович</t>
  </si>
  <si>
    <t>г. Тамбов</t>
  </si>
  <si>
    <t>Брикота Татьяна Борисовна</t>
  </si>
  <si>
    <t>Кафедра менеджмента и мировой экономики Краснодарского филиала</t>
  </si>
  <si>
    <t>Интеллектуальный капитал в экономике знаний</t>
  </si>
  <si>
    <t>Россия</t>
  </si>
  <si>
    <t>Зелинская Мария Владимировна</t>
  </si>
  <si>
    <t>Внутрениий Грант</t>
  </si>
  <si>
    <t>Сентябрь 2014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</si>
  <si>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</si>
  <si>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Август 2014</t>
  </si>
  <si>
    <t>Работали в предшествующем периоде</t>
  </si>
  <si>
    <t>Россия</t>
  </si>
  <si>
    <t>есть</t>
  </si>
  <si>
    <t>Логистика в современных условиях хозяйствования</t>
  </si>
  <si>
    <t>Материалы  VI  международной научно-практической конференции Общество в эпоху перемен: формирование новых социально-экономических отношений. Издательство ЦПМ «Академия Бизнеса», 2014</t>
  </si>
  <si>
    <t>Кафедра технологии торговли и общественного питания Краснодарского филиала</t>
  </si>
  <si>
    <t>Кафедра менеджмента и мировой экономики Краснодарского филиала</t>
  </si>
  <si>
    <t>К вопросу о совершенствовании таможенных пошлин на продукцию АПК</t>
  </si>
  <si>
    <t>Всероссийская научно-практическая конференция «Проблемы повышения эффективности экономики и управления в России»</t>
  </si>
  <si>
    <t>Зелинская Мария Владимировна</t>
  </si>
  <si>
    <t>Диянова Светлана Николаевна</t>
  </si>
  <si>
    <t>г. Волгоград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</si>
  <si>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</si>
  <si>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Сентябрь 2014</t>
  </si>
  <si>
    <t>Россия</t>
  </si>
  <si>
    <t>Россия</t>
  </si>
  <si>
    <t>Материалы международной научно-практической конференции Современное государство: проблемы социально-экономического развития Саратов: Издательство ЦПМ «Академия Бизнеса»</t>
  </si>
  <si>
    <t>Кафедра менеджмента и мировой экономики Краснодарского филиала</t>
  </si>
  <si>
    <t>Особенности состояния региональной экономики Краснодарского края</t>
  </si>
  <si>
    <t>Апрель 2014</t>
  </si>
  <si>
    <t>Зелинская Мария Владимировна</t>
  </si>
  <si>
    <t>есть</t>
  </si>
  <si>
    <t>Кафедра технологии торговли и общественного питания Краснодарского филиала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</si>
  <si>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</si>
  <si>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Стратегия развития современных форматов розничной торговли</t>
  </si>
  <si>
    <t>Ноябрь 2014</t>
  </si>
  <si>
    <t>Россия</t>
  </si>
  <si>
    <t>Совершенствование коммерческих процессов в торговом предприятии на основе исследований предпочтений потребителей</t>
  </si>
  <si>
    <t>Журнал "Экономика и предпринимательство". Москва. – 2014. № 11 ч. 3</t>
  </si>
  <si>
    <t>Краснодарский филиал РЭУ им. Г.В. Плеханова</t>
  </si>
  <si>
    <t>Болтава А.Л.</t>
  </si>
  <si>
    <t>Касьянова Светлана Амеровна</t>
  </si>
  <si>
    <t>Декабрь 2014</t>
  </si>
  <si>
    <t>Кафедра технологии торговли и общественного питания Краснодарского филиала</t>
  </si>
  <si>
    <t>Кафедра менеджмента и мировой экономики Краснодарского филиала</t>
  </si>
  <si>
    <t>«Естественные и математические науки в современном мире»</t>
  </si>
  <si>
    <t>Тарифные инструменты государственной поддержки отечественного АПК</t>
  </si>
  <si>
    <t>Иные внебюджетные источники и собственные средства вуза</t>
  </si>
  <si>
    <t>Зелинская Мария Владимировна</t>
  </si>
  <si>
    <t>Левченко Валентина Федоровна</t>
  </si>
  <si>
    <t>г.Новосибирск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</si>
  <si>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</si>
  <si>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Авагян Юрий Гургенович</t>
  </si>
  <si>
    <t>Сентябрь 2014</t>
  </si>
  <si>
    <t>Россия</t>
  </si>
  <si>
    <t>Россия</t>
  </si>
  <si>
    <t>Кузнецова Ирина Михайловна</t>
  </si>
  <si>
    <t>Сборник научных статей 4-й Международной научно-практической конференцииТренды развития современного общества: управленческие,  правовые, экономические и социальные аспекты [Текст]: . Юго-Зап. гос. ун-т. Курск, 2014</t>
  </si>
  <si>
    <t>Лактионова Нина Викторовна</t>
  </si>
  <si>
    <t>Васильева Ларина Федоровна</t>
  </si>
  <si>
    <t>Апрель 2014</t>
  </si>
  <si>
    <t>Говдя Виктор Виленович</t>
  </si>
  <si>
    <t>Внутрениий Грант</t>
  </si>
  <si>
    <t>Климова Наталья Владимировна</t>
  </si>
  <si>
    <t>Кафедра менеджмента и мировой экономики Краснодарского филиала</t>
  </si>
  <si>
    <t>Проблемы и перспективы развития внешнеторговых отношений России в современных условиях</t>
  </si>
  <si>
    <t>Углова Ирина Алексеевна</t>
  </si>
  <si>
    <t>есть</t>
  </si>
  <si>
    <t>Оксанич Елена Анатольевна</t>
  </si>
  <si>
    <t>Кафедра технологии торговли и общественного питания Краснодарского филиала</t>
  </si>
  <si>
    <t>Влияние концентрации полиэфира на устойчивость наноразмерных частиц серебра в изопропаноле</t>
  </si>
  <si>
    <t>Веселов Денис Сергеевич</t>
  </si>
  <si>
    <t>Сафонова Маргарита Фридриховна</t>
  </si>
  <si>
    <t>Разработка методики оптимизации ассортиментной политики предприятия на основе анализа потребительских свойств мясных консервов</t>
  </si>
  <si>
    <t>ООО "Агропродукт+",ст. Новотитаровская</t>
  </si>
  <si>
    <t>Черник Анна Александровна</t>
  </si>
  <si>
    <t>Шарудина Зинаида Александровна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</si>
  <si>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</si>
  <si>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Ноябрь 2014</t>
  </si>
  <si>
    <t>Июль 2014</t>
  </si>
  <si>
    <t>Кафедра технологии торговли и общественного питания Краснодарского филиала</t>
  </si>
  <si>
    <t>Россия</t>
  </si>
  <si>
    <t>«Russian Young Membranes»</t>
  </si>
  <si>
    <t>Материалы международной студенческой научной конференции по экономике "Формирование инфраструктуры и институтов инновационной экономики", Краснодар, КубГАУ, 2014</t>
  </si>
  <si>
    <t>Родимов Е. С.</t>
  </si>
  <si>
    <t>Средства организаций предпринимательского сектора</t>
  </si>
  <si>
    <t>Белова Марина Валентиновна</t>
  </si>
  <si>
    <t>Берникова Юлия Борисовна</t>
  </si>
  <si>
    <t>Кафедра менеджмента и мировой экономики Краснодарского филиала</t>
  </si>
  <si>
    <t>Абазян Артак Горикович</t>
  </si>
  <si>
    <t>Брикота Татьяна Борисовна</t>
  </si>
  <si>
    <t>Современные аспекты международной миграции трудовых ресурсов</t>
  </si>
  <si>
    <t>Авагян Юрий Гургенович</t>
  </si>
  <si>
    <t>Амбарцумян Лора Исаковна</t>
  </si>
  <si>
    <t>Веселов Денис Сергеевич</t>
  </si>
  <si>
    <t>Хоздоговор</t>
  </si>
  <si>
    <t>Барышева Инна Николаевна</t>
  </si>
  <si>
    <t>Болотников Григорий Александрович</t>
  </si>
  <si>
    <t>Монография, изданная в РФ</t>
  </si>
  <si>
    <t>Краснодар: ООО Просвещение-Юг, 2014</t>
  </si>
  <si>
    <t>Брикота Татьяна Борисовна</t>
  </si>
  <si>
    <t>Ноябрь 2014</t>
  </si>
  <si>
    <t>Кафедра технологии торговли и общественного питания Краснодарского филиала</t>
  </si>
  <si>
    <t>Россия</t>
  </si>
  <si>
    <t>Повышение конкурентного преимущества предприятия на основе клиентоориентированности</t>
  </si>
  <si>
    <t>Горохов Виталий Николаевич</t>
  </si>
  <si>
    <t>Губа Елена Николаевна</t>
  </si>
  <si>
    <t>Данилевская Елена Николаевна</t>
  </si>
  <si>
    <t>Кафедра технологии торговли и общественного питания Краснодарского филиала</t>
  </si>
  <si>
    <t>Денисова Надежда Ивановна</t>
  </si>
  <si>
    <t>Регулирование качественного состава функциональных продуктов</t>
  </si>
  <si>
    <t>ООО УК "ВЕГА", г. Краснодар</t>
  </si>
  <si>
    <t>Диянова Светлана Николаевна</t>
  </si>
  <si>
    <t>Март 2014</t>
  </si>
  <si>
    <t>Джум Татьяна Александровна</t>
  </si>
  <si>
    <t>Дубинина Мария Александровна</t>
  </si>
  <si>
    <t>Средства организаций предпринимательского сектора</t>
  </si>
  <si>
    <t>Ксенз Марина Владимировна</t>
  </si>
  <si>
    <t>Левченко Валентина Федоровна</t>
  </si>
  <si>
    <t>Моламусов Залим Хашаович</t>
  </si>
  <si>
    <t>Диянова Светлана Николаевна</t>
  </si>
  <si>
    <t>Моисеенко Жанна Григорьевна</t>
  </si>
  <si>
    <t>Напалкова Мария Геннадиевна</t>
  </si>
  <si>
    <t>Хоздоговор</t>
  </si>
  <si>
    <t>Русанова Любовь Анатольевна</t>
  </si>
  <si>
    <t>Родик Маргарита Александровна</t>
  </si>
  <si>
    <t>29.04.2014-09.06.2014</t>
  </si>
  <si>
    <t>Кафедра технологии торговли и общественного питания Краснодарского филиала</t>
  </si>
  <si>
    <t>Федорова Наталья Борисовна</t>
  </si>
  <si>
    <t>Разработка мероприятий по внедрению инновационных методов продаж</t>
  </si>
  <si>
    <t>Филимонова Лилия Ивановна</t>
  </si>
  <si>
    <t>Цыкуниб Саньят Моссовна</t>
  </si>
  <si>
    <t>Штезель Анна Юрьевна</t>
  </si>
  <si>
    <t>Герман Татьяна Юрьевна</t>
  </si>
  <si>
    <t>Кошевая Дарья Алексеевна</t>
  </si>
  <si>
    <t>Жатикова Марина Николаевна</t>
  </si>
  <si>
    <t>Малахова Марина Леонидовна</t>
  </si>
  <si>
    <t>Овчинникова Надежда Павловна</t>
  </si>
  <si>
    <t>Поддубная Виктория Романовна</t>
  </si>
  <si>
    <t>Рябчун Наталья Сергеевна</t>
  </si>
  <si>
    <t>Солдаева Елена Васильевна</t>
  </si>
  <si>
    <t>Тейванов Сергей Витальевич</t>
  </si>
  <si>
    <t>Бабаянц Юрий Владимирович</t>
  </si>
  <si>
    <t>Баладыга Элеонора Григорьевна</t>
  </si>
  <si>
    <t>Вешкин Юрий Георгиевич</t>
  </si>
  <si>
    <t>Кравченко Татьяна Евгеньевна</t>
  </si>
  <si>
    <t>Куцегреева Людмила Владимировна</t>
  </si>
  <si>
    <t>Наливкина Виктория Владимировна</t>
  </si>
  <si>
    <t>Нестеренко Евгения Александровна</t>
  </si>
  <si>
    <t>Петровская Анна Викторовна</t>
  </si>
  <si>
    <t>Пидяшова Ольга Петровна</t>
  </si>
  <si>
    <t>Ревенко Тамара Петровна</t>
  </si>
  <si>
    <t>Терещенко Татьяна Александровна</t>
  </si>
  <si>
    <t>Фролова Вероника Вадимовна</t>
  </si>
  <si>
    <t>Авагян Грета Левоновна</t>
  </si>
  <si>
    <t>Ермакова Юлия Сергеевна</t>
  </si>
  <si>
    <t>Кашкара Ирина Юрьевна</t>
  </si>
  <si>
    <t>Молчан Алексей Сергеевич</t>
  </si>
  <si>
    <t>Дробышевская Лариса Николаевна</t>
  </si>
  <si>
    <t>Саитова Мэри Юрьевна</t>
  </si>
  <si>
    <t>Ханина Татьяна Михайловна</t>
  </si>
  <si>
    <t>Кафедра экономики и управления на предприятии Краснодарского филиала</t>
  </si>
  <si>
    <t>Самарская Татьяна Богдановна</t>
  </si>
  <si>
    <t>Алексеенко Ольга Ивановна</t>
  </si>
  <si>
    <t>Барыкина Маргарита Федоровна</t>
  </si>
  <si>
    <t>Козловская Светлана Алексеевна</t>
  </si>
  <si>
    <t>Боченкова Евгения Викторовна</t>
  </si>
  <si>
    <t>ПК «Инновационные технологии обучения по направлениям «Экономика» и «Менеджмент» № 180000148090</t>
  </si>
  <si>
    <t>Даниленко Татьяна Валентиновна</t>
  </si>
  <si>
    <t>ФГБОУ ВПО "Российский экономический университет им. Г.В. Плеханова"</t>
  </si>
  <si>
    <t>Должикова Светлана Николаевна</t>
  </si>
  <si>
    <t>Дудченко Анна Владимировна</t>
  </si>
  <si>
    <t>Еремеева Алена Александровна</t>
  </si>
  <si>
    <t>Россия</t>
  </si>
  <si>
    <t>29.04.2014-09.06.2014</t>
  </si>
  <si>
    <t>Колкарева Инна Николаевна</t>
  </si>
  <si>
    <t>Максименко Геннадий Стефанович</t>
  </si>
  <si>
    <t>Максименко Максим Геннадьевич</t>
  </si>
  <si>
    <t>Кафедра экономики и управления на предприятии Краснодарского филиала</t>
  </si>
  <si>
    <t>Максимова Ирина Васильевна</t>
  </si>
  <si>
    <t>Мартиросов Рафаил Геннадьевич</t>
  </si>
  <si>
    <t>Мартиросьян Екатерина Геннадьевна</t>
  </si>
  <si>
    <t>Приходько Карина Согомоновна</t>
  </si>
  <si>
    <t>Морозова Ирина Олеговна</t>
  </si>
  <si>
    <t>ПК «Инновационные технологии обучения по направлениям «Экономика» и «Менеджмент» № 180000148097</t>
  </si>
  <si>
    <t>ФГБОУ ВПО "Российский экономический университет им. Г.В. Плеханова"</t>
  </si>
  <si>
    <t>Поздеева Татьяна Викторовна</t>
  </si>
  <si>
    <t>Пономаренко Вера Анатольевна</t>
  </si>
  <si>
    <t>Проскуряков Евгений Сергеевич</t>
  </si>
  <si>
    <t>Россия</t>
  </si>
  <si>
    <t>29.04.2014-09.06.2014</t>
  </si>
  <si>
    <t>Прохода Павел Викторович</t>
  </si>
  <si>
    <t>Савеленко Вячеслав Михайлович</t>
  </si>
  <si>
    <t>Семенова Людмила Михайловна</t>
  </si>
  <si>
    <t>Кафедра экономики и управления на предприятии Краснодарского филиала</t>
  </si>
  <si>
    <t>Сигида Дарья Андреевна</t>
  </si>
  <si>
    <t>Сорокина Юлия Алексеевна</t>
  </si>
  <si>
    <t>Хакуз Пшимаф Мурадович</t>
  </si>
  <si>
    <t>Михайлова Лусинэ Сергеевна</t>
  </si>
  <si>
    <t>Левченко Валентина Федоровна</t>
  </si>
  <si>
    <t>ПК «Инновационные технологии обучения по направлениям «Экономика» и «Менеджмент» № 180000148089</t>
  </si>
  <si>
    <t>Агой, Туапсинский р-н</t>
  </si>
  <si>
    <t>ФГБОУ ВПО "Российский экономический университет им. Г.В. Плеханова"</t>
  </si>
  <si>
    <t>Россия</t>
  </si>
  <si>
    <t>Холодионова Светлана Ипполитовна</t>
  </si>
  <si>
    <t>Россия</t>
  </si>
  <si>
    <t>29.04.2014-09.06.2014</t>
  </si>
  <si>
    <t>Храмов Валерий Борисович</t>
  </si>
  <si>
    <t>Авагян Эрик Юрьевич</t>
  </si>
  <si>
    <t>Артюшкова Наталья Павловна</t>
  </si>
  <si>
    <t>Май 2014</t>
  </si>
  <si>
    <t>Кафедра экономики и управления на предприятии Краснодарского филиала</t>
  </si>
  <si>
    <t>Баева Таисия Федоровна</t>
  </si>
  <si>
    <t>Войлов Вячеслав Петрович</t>
  </si>
  <si>
    <t>Гарьковенко Вероника Эдуардовна</t>
  </si>
  <si>
    <t>Назаретян Петр Вараздатович</t>
  </si>
  <si>
    <t>есть</t>
  </si>
  <si>
    <t>Диплом магистра</t>
  </si>
  <si>
    <t>Гапоненко Артем Васильевич</t>
  </si>
  <si>
    <t>ФГБОУ ВПО "КубГУ"</t>
  </si>
  <si>
    <t>Внедрение наночастиц серебра в мембраны на основе лапрола</t>
  </si>
  <si>
    <t>Долбнина Любовь Васильевна</t>
  </si>
  <si>
    <t>Козловская Светлана Алексеевна</t>
  </si>
  <si>
    <t>Лизогуб Алексей Нестерович</t>
  </si>
  <si>
    <t>Россия</t>
  </si>
  <si>
    <t>Михайлова Лусинэ Сергеевна</t>
  </si>
  <si>
    <t>Кафедра технологии торговли и общественного питания Краснодарского филиала</t>
  </si>
  <si>
    <t>Международная научно- практическая конференция "инновационные процессы современности"</t>
  </si>
  <si>
    <t>Молчан Алексей Сергеевич</t>
  </si>
  <si>
    <t>Назаретян Пётр Вараздатович</t>
  </si>
  <si>
    <t>Насыбулина Вероника Павловна</t>
  </si>
  <si>
    <t>Пензин Валерий Александрович</t>
  </si>
  <si>
    <t>Федорова Наталья Борисовна</t>
  </si>
  <si>
    <t>г. Уфа</t>
  </si>
  <si>
    <t>Поддубный Евгений Михайлович</t>
  </si>
  <si>
    <t>Приходько Карина Согомоновна</t>
  </si>
  <si>
    <t>Сазанская Елена Станиславовна</t>
  </si>
  <si>
    <t>Россия</t>
  </si>
  <si>
    <t>Савина Кира Сергеевна</t>
  </si>
  <si>
    <t>Стадник Алексей Иванович</t>
  </si>
  <si>
    <t>Марченко Кристина Юрьевна</t>
  </si>
  <si>
    <t>Декабрь 2014</t>
  </si>
  <si>
    <t>Богатырева Татьяна Сергеевна</t>
  </si>
  <si>
    <t>Дрогалева Марина Александровна</t>
  </si>
  <si>
    <t>Русанова Любовь Анатольевна</t>
  </si>
  <si>
    <t>Кофанов Антон Александрович</t>
  </si>
  <si>
    <t>есть</t>
  </si>
  <si>
    <t>Морозова Оксана Анатольевна</t>
  </si>
  <si>
    <t>современный рынок , качество и конкурентоспособность косметических товаров</t>
  </si>
  <si>
    <t>Осипян Елена Артушовна</t>
  </si>
  <si>
    <t>Солдаева Елена Васильевна</t>
  </si>
  <si>
    <t>Шартдинова Татьяна Викторовна</t>
  </si>
  <si>
    <t>Артемова Елена Игоревна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</si>
  <si>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</si>
  <si>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Багмут Алексей Александрович</t>
  </si>
  <si>
    <t>Гелета Игорь Викторович</t>
  </si>
  <si>
    <t>Кочубей Сергей Федорович</t>
  </si>
  <si>
    <t>Мудрова Людмила Ивановна</t>
  </si>
  <si>
    <t>Рысьмятов Александр Закирович</t>
  </si>
  <si>
    <t>Хабаров Александр Петрович</t>
  </si>
  <si>
    <t>Шевченко Игорь Викторович</t>
  </si>
  <si>
    <t>Щепакин Михаил Борисович</t>
  </si>
  <si>
    <t>Вахрушева Надежда Владимировна</t>
  </si>
  <si>
    <t>Винсковская Лариса Анатольевна</t>
  </si>
  <si>
    <t>Ефремов Сергей Константинович</t>
  </si>
  <si>
    <t>Золотарёв Роман Иванович</t>
  </si>
  <si>
    <t>Камалян Самвел Рубенович</t>
  </si>
  <si>
    <t>Кухаренко Лилия Валериевна</t>
  </si>
  <si>
    <t>Куштанок Светлана Аскеровна</t>
  </si>
  <si>
    <t>Лежнёв Алексей Викторович</t>
  </si>
  <si>
    <t>Николаева Ирина Валентиновна</t>
  </si>
  <si>
    <t>Омельченко Александр Сергеевич</t>
  </si>
  <si>
    <t>Пантелеева Ольга Борисовна</t>
  </si>
  <si>
    <t>Богачев Александр Юрьевич</t>
  </si>
  <si>
    <t>Дейкун Денис Геннадьевич</t>
  </si>
  <si>
    <t>Кафедра технологии торговли и общественного питания Краснодарского филиала</t>
  </si>
  <si>
    <t>Международная научно- практическая конференция "инновационные процессы современности"</t>
  </si>
  <si>
    <t>Брикота Татьяна Борисовна</t>
  </si>
  <si>
    <t>г. Уфа</t>
  </si>
  <si>
    <t>Заводцев Илья Валентинович</t>
  </si>
  <si>
    <t>Россия</t>
  </si>
  <si>
    <t>Калайдина Галина Виниаминовна</t>
  </si>
  <si>
    <t>Камалян Рубен Завенович</t>
  </si>
  <si>
    <t>Нитиевский Виктор Станиславович</t>
  </si>
  <si>
    <t>Декабрь 2013</t>
  </si>
  <si>
    <t>Осипян Валерий Осипович</t>
  </si>
  <si>
    <t>Приходько Андрей Иванович</t>
  </si>
  <si>
    <t>Пилюк Наталья Викторовна</t>
  </si>
  <si>
    <t>есть</t>
  </si>
  <si>
    <t>Сорокина Галина Александровна</t>
  </si>
  <si>
    <t>проблемы создания функциональных продуктов питания в масложировой отрасли</t>
  </si>
  <si>
    <t>Спирина Стелла Георгиевна</t>
  </si>
  <si>
    <t>Фролов Руслан Николаевич</t>
  </si>
  <si>
    <t>Харина Анна Александровна</t>
  </si>
  <si>
    <t>Кафедра финансов и кредита Краснодарского филиала</t>
  </si>
  <si>
    <t>Чижиков Владимир Иванович</t>
  </si>
  <si>
    <t>Ярошко Владимир Михайлович</t>
  </si>
  <si>
    <t>ООО УК "Мега"</t>
  </si>
  <si>
    <t>Фешина Елена Васильевна</t>
  </si>
  <si>
    <t>Хохлова Татьяна Петровна</t>
  </si>
  <si>
    <t>Ламанов Петр Иванович</t>
  </si>
  <si>
    <t>Рыбалкин Петр Николаевич</t>
  </si>
  <si>
    <t>Савеленко Вячеслав Михайлович</t>
  </si>
  <si>
    <t>Авагян Юрий Гургенович</t>
  </si>
  <si>
    <t>Ноябрь 2014</t>
  </si>
  <si>
    <t>Барсукова Галина Николаевна</t>
  </si>
  <si>
    <t>Бычкова Татьяна Владимировна</t>
  </si>
  <si>
    <t>Грицай Валерий Викторович</t>
  </si>
  <si>
    <t>Средства организаций предпринимательского сектора</t>
  </si>
  <si>
    <t>Губин Виктор Анатольевич</t>
  </si>
  <si>
    <t>Ковалева Наталья Владимировна</t>
  </si>
  <si>
    <t>Скоморощенко Анна Александровна</t>
  </si>
  <si>
    <t>Шитилов Федор Валерьевич</t>
  </si>
  <si>
    <t>Булатова Ирина Сергеевна</t>
  </si>
  <si>
    <t>Богатырева Ольга Владимировна</t>
  </si>
  <si>
    <t>Демьянченко Наталья Васильевна</t>
  </si>
  <si>
    <t>Шевченко Ольга Павловна</t>
  </si>
  <si>
    <t>Лопатина Ирина Юрьевна</t>
  </si>
  <si>
    <t>Лобанова Валентина Владимировна</t>
  </si>
  <si>
    <t>Вранчан Наталья Анатольевна</t>
  </si>
  <si>
    <t>Дрогалева Марина Александровна</t>
  </si>
  <si>
    <t>Стукова Юлия Евгеньевна</t>
  </si>
  <si>
    <t>Воронина Людмила Анфимовна</t>
  </si>
  <si>
    <t>XLII Международная научно-практическая конференция «Экономика и современный менеджмент: теория и практика»</t>
  </si>
  <si>
    <t>Нестеренко Марина Александровна</t>
  </si>
  <si>
    <t>Милконова Юлия Игоревна</t>
  </si>
  <si>
    <t>Горецкая Елена Олеговна</t>
  </si>
  <si>
    <t>Белова Любовь Александровна</t>
  </si>
  <si>
    <t>Веселов Денис Сергеевич</t>
  </si>
  <si>
    <t>Саитова Мэри Юрьевна</t>
  </si>
  <si>
    <t>Кучер Максим Олегович</t>
  </si>
  <si>
    <t>Моламусов Залим Хашаович</t>
  </si>
  <si>
    <t>Хоздоговор</t>
  </si>
  <si>
    <t>Кафедра технологии торговли и общественного питания Краснодарского филиала</t>
  </si>
  <si>
    <t>Лабораторные исследования (экспертиза товаров)</t>
  </si>
  <si>
    <t>ОАО "Группа РАЗГУЛЯЙ"</t>
  </si>
  <si>
    <t>Декабрь 2014</t>
  </si>
  <si>
    <t>Март 2014</t>
  </si>
  <si>
    <t>Средства организаций предпринимательского сектора</t>
  </si>
  <si>
    <t>Овчинникова Надежда Павловна</t>
  </si>
  <si>
    <t>Хоздоговор</t>
  </si>
  <si>
    <t>Кафедра технологии торговли и общественного питания Краснодарского филиала</t>
  </si>
  <si>
    <t>Лабораторные исследования (экспертиза товаров)</t>
  </si>
  <si>
    <t>ООО "Югдекор"</t>
  </si>
  <si>
    <t>Декабрь 2014</t>
  </si>
  <si>
    <t>Новосибирск</t>
  </si>
  <si>
    <t>Средства организаций предпринимательского сектора</t>
  </si>
  <si>
    <t>Овчинникова Надежда Павловна</t>
  </si>
  <si>
    <t>Хоздоговор</t>
  </si>
  <si>
    <t>Кафедра технологии торговли и общественного питания Краснодарского филиала</t>
  </si>
  <si>
    <t>Лабораторные исследования (экспертиза товаров)</t>
  </si>
  <si>
    <t>ККООП "Кубанская пчела"</t>
  </si>
  <si>
    <t>Декабрь 2014</t>
  </si>
  <si>
    <t>Средства организаций предпринимательского сектора</t>
  </si>
  <si>
    <t>Овчинникова Надежда Павловна</t>
  </si>
  <si>
    <t>Хоздоговор</t>
  </si>
  <si>
    <t>Кафедра технологии торговли и общественного питания Краснодарского филиала</t>
  </si>
  <si>
    <t>Лабораторные исследования (экспертиза товаров)</t>
  </si>
  <si>
    <t>ЗАО "Тандер"</t>
  </si>
  <si>
    <t>Россия</t>
  </si>
  <si>
    <t>Декабрь 2014</t>
  </si>
  <si>
    <t>Октябрь 2014</t>
  </si>
  <si>
    <t>Средства организаций предпринимательского сектора</t>
  </si>
  <si>
    <t>Некоммерческое партнерство "Сибирская ассоциация консультантов"</t>
  </si>
  <si>
    <t>Овчинникова Надежда Павловна</t>
  </si>
  <si>
    <t>есть</t>
  </si>
  <si>
    <t>Потенциал банковского сектора в системе экономического роста региона</t>
  </si>
  <si>
    <t>Хоздоговор</t>
  </si>
  <si>
    <t>Кафедра технологии торговли и общественного питания Краснодарского филиала</t>
  </si>
  <si>
    <t>Лабораторные исследования (экспертиза товаров)</t>
  </si>
  <si>
    <t>ООО "Юнитполимер"</t>
  </si>
  <si>
    <t>Декабрь 2014</t>
  </si>
  <si>
    <t>Россия</t>
  </si>
  <si>
    <t>Средства организаций предпринимательского сектора</t>
  </si>
  <si>
    <t>Журнал "Современные проблемы качества и безопасности продуктов питания в свете требований технического регамента таможенного союза"</t>
  </si>
  <si>
    <t>Овчинникова Надежда Павловна</t>
  </si>
  <si>
    <t>Хоздоговор</t>
  </si>
  <si>
    <t>Кафедра технологии торговли и общественного питания Краснодарского филиала</t>
  </si>
  <si>
    <t>Лабораторные исследования (экспертиза товаров)</t>
  </si>
  <si>
    <t>ООО "Балтика Транс"</t>
  </si>
  <si>
    <t>Декабрь 2014</t>
  </si>
  <si>
    <t>Средства организаций предпринимательского сектора</t>
  </si>
  <si>
    <t>Овчинникова Надежда Павловна</t>
  </si>
  <si>
    <t>Хоздоговор</t>
  </si>
  <si>
    <t>Кафедра технологии торговли и общественного питания Краснодарского филиала</t>
  </si>
  <si>
    <t>Лабораторные исследования (экспертиза товаров)</t>
  </si>
  <si>
    <t>ООО "Лотос Лэнд Бевериджис"</t>
  </si>
  <si>
    <t>Кафедра финансов и кредита Краснодарского филиала</t>
  </si>
  <si>
    <t>Декабрь 2014</t>
  </si>
  <si>
    <t>XXII Международная научно-практическая конференция «Новые перспективы развития экономических наук: инновации и риски»</t>
  </si>
  <si>
    <t>Средства организаций предпринимательского сектора</t>
  </si>
  <si>
    <t>Фролова Вероника Вадимовна</t>
  </si>
  <si>
    <t>Москва</t>
  </si>
  <si>
    <t>Россия</t>
  </si>
  <si>
    <t>Овчинникова Надежда Павловна</t>
  </si>
  <si>
    <t>Февраль 2014</t>
  </si>
  <si>
    <t>Аналитический центр научного развития «Экономика и финансы»</t>
  </si>
  <si>
    <t>Хоздоговор</t>
  </si>
  <si>
    <t>есть</t>
  </si>
  <si>
    <t>Кафедра технологии торговли и общественного питания Краснодарского филиала</t>
  </si>
  <si>
    <t>Стратегические особенности инвестиционной деятельности российских страховых компаний</t>
  </si>
  <si>
    <t>Лабораторные исследования (экспертиза товаров)</t>
  </si>
  <si>
    <t>ООО "Международный таможенный терминал"</t>
  </si>
  <si>
    <t>Декабрь 2014</t>
  </si>
  <si>
    <t>Кафедра финансов и кредита Краснодарского филиала</t>
  </si>
  <si>
    <t>Средства организаций предпринимательского сектора</t>
  </si>
  <si>
    <t>Овчинникова Надежда Павловна</t>
  </si>
  <si>
    <t>Хоздоговор</t>
  </si>
  <si>
    <t>Кафедра технологии торговли и общественного питания Краснодарского филиала</t>
  </si>
  <si>
    <t>Кафедра технологии торговли и общественного питания Краснодарского филиала</t>
  </si>
  <si>
    <t>Исследование технологических факторов влияющих на характеристики разделения мембран при осветлении соков</t>
  </si>
  <si>
    <t>Лабораторные исследования (экспертиза товаров)</t>
  </si>
  <si>
    <t>ООО "Рускон-Брокер"</t>
  </si>
  <si>
    <t>Декабрь 2014</t>
  </si>
  <si>
    <t>Русанова Любовь Анатольевна</t>
  </si>
  <si>
    <t>Средства организаций предпринимательского сектора</t>
  </si>
  <si>
    <t>Индексируемая РИНЦ статья в прочих российских изданиях</t>
  </si>
  <si>
    <t>Овчинникова Надежда Павловна</t>
  </si>
  <si>
    <t>Хоздоговор</t>
  </si>
  <si>
    <t>Кафедра технологии торговли и общественного питания Краснодарского филиала</t>
  </si>
  <si>
    <t>Лабораторные исследования (экспертиза товаров)</t>
  </si>
  <si>
    <t>ООО "ГудЛак"</t>
  </si>
  <si>
    <t>IV Международная научно-практическая конференция «Современные концепции научных исследований»</t>
  </si>
  <si>
    <t>Декабрь 2014</t>
  </si>
  <si>
    <t>Ермакова Юлия Сергеевна</t>
  </si>
  <si>
    <t>Средства организаций предпринимательского сектора</t>
  </si>
  <si>
    <t>Овчинникова Надежда Павловна</t>
  </si>
  <si>
    <t>Хоздоговор</t>
  </si>
  <si>
    <t>Кафедра технологии торговли и общественного питания Краснодарского филиала</t>
  </si>
  <si>
    <t>Лабораторные исследования (экспертиза товаров)</t>
  </si>
  <si>
    <t>ООО "КИНГ"</t>
  </si>
  <si>
    <t>Декабрь 2014</t>
  </si>
  <si>
    <t>Средства организаций предпринимательского сектора</t>
  </si>
  <si>
    <t>Овчинникова Надежда Павловна</t>
  </si>
  <si>
    <t>Хоздоговор</t>
  </si>
  <si>
    <t>Россия</t>
  </si>
  <si>
    <t>Кафедра технологии торговли и общественного питания Краснодарского филиала</t>
  </si>
  <si>
    <t>Лабораторные исследования (экспертиза товаров)</t>
  </si>
  <si>
    <t>Научно-практический журнал "Сфера услуг:инновации и качество"</t>
  </si>
  <si>
    <t>ООО "Курсив"</t>
  </si>
  <si>
    <t>Декабрь 2014</t>
  </si>
  <si>
    <t>Средства организаций предпринимательского сектора</t>
  </si>
  <si>
    <t>Овчинникова Надежда Павловна</t>
  </si>
  <si>
    <t>Хоздоговор</t>
  </si>
  <si>
    <t>Кафедра технологии торговли и общественного питания Краснодарского филиала</t>
  </si>
  <si>
    <t>Лабораторные исследования (экспертиза товаров)</t>
  </si>
  <si>
    <t>ООО СПП "Юг"</t>
  </si>
  <si>
    <t>Декабрь 2014</t>
  </si>
  <si>
    <t>Средства организаций предпринимательского сектора</t>
  </si>
  <si>
    <t>Овчинникова Надежда Павловна</t>
  </si>
  <si>
    <t>Хоздоговор</t>
  </si>
  <si>
    <t>Москва</t>
  </si>
  <si>
    <t>Кафедра технологии торговли и общественного питания Краснодарского филиала</t>
  </si>
  <si>
    <t>Лабораторные исследования (экспертиза товаров)</t>
  </si>
  <si>
    <t>ООО "Ростко Пищевые Ингредиенты"</t>
  </si>
  <si>
    <t>Декабрь 2014</t>
  </si>
  <si>
    <t>Средства организаций предпринимательского сектора</t>
  </si>
  <si>
    <t>Овчинникова Надежда Павловна</t>
  </si>
  <si>
    <t>Хоздоговор</t>
  </si>
  <si>
    <t>Кафедра технологии торговли и общественного питания Краснодарского филиала</t>
  </si>
  <si>
    <t>Лабораторные исследования (экспертиза товаров)</t>
  </si>
  <si>
    <t>Козлов А.В.</t>
  </si>
  <si>
    <t>Декабрь 2014</t>
  </si>
  <si>
    <t>Россия</t>
  </si>
  <si>
    <t>Средства организаций предпринимательского сектора</t>
  </si>
  <si>
    <t>Октябрь 2014</t>
  </si>
  <si>
    <t>Овчинникова Надежда Павловна</t>
  </si>
  <si>
    <t>Евразийский союз ученых</t>
  </si>
  <si>
    <t>Хоздоговор</t>
  </si>
  <si>
    <t>есть</t>
  </si>
  <si>
    <t>Государственная поддержка развития малого бизнеса в Краснодарском крае</t>
  </si>
  <si>
    <t>Кафедра технологии торговли и общественного питания Краснодарского филиала</t>
  </si>
  <si>
    <t>Лабораторные исследования (экспертиза товаров)</t>
  </si>
  <si>
    <t>ООО "Сладко-Юг"</t>
  </si>
  <si>
    <t>Декабрь 2014</t>
  </si>
  <si>
    <t>Средства организаций предпринимательского сектора</t>
  </si>
  <si>
    <t>Овчинникова Надежда Павловна</t>
  </si>
  <si>
    <t>Кафедра технологии торговли и общественного питания Краснодарского филиала</t>
  </si>
  <si>
    <t>Маркетинговые концепции организации обслуживания клиентов в ресторане</t>
  </si>
  <si>
    <t>Хоздоговор</t>
  </si>
  <si>
    <t>Джум Татьяна Александровна</t>
  </si>
  <si>
    <t>Индексируемая РИНЦ статья в прочих российских изданиях</t>
  </si>
  <si>
    <t>Февраль 2014</t>
  </si>
  <si>
    <t>Россия</t>
  </si>
  <si>
    <t>"Современные аспекты экономики"</t>
  </si>
  <si>
    <t>Диянова С.Н.</t>
  </si>
  <si>
    <t>Кафедра технологии торговли и общественного питания Краснодарского филиала</t>
  </si>
  <si>
    <t>Влияние изменяющегося спроса на концепцию ресторанного бизнеса</t>
  </si>
  <si>
    <t>Джум Татьяна Александровна</t>
  </si>
  <si>
    <t>Индексируемая РИНЦ статья в прочих российских изданиях</t>
  </si>
  <si>
    <t>Апрель 2014</t>
  </si>
  <si>
    <t>Россия</t>
  </si>
  <si>
    <t>Материалы Всероссийской научно-практической конференции "Молодая наука современной России. Вопросы теории и практики" Волгоград</t>
  </si>
  <si>
    <t>Диянова С.Н.</t>
  </si>
  <si>
    <t>Кафедра технологии торговли и общественного питания Краснодарского филиала</t>
  </si>
  <si>
    <t>ртно-туристического комлекса Краснодарского края</t>
  </si>
  <si>
    <t>Джум Татьяна Александровна</t>
  </si>
  <si>
    <t>Индексируемая РИНЦ статья в прочих российских изданиях</t>
  </si>
  <si>
    <t>Январь 2014</t>
  </si>
  <si>
    <t>Россия</t>
  </si>
  <si>
    <t>Научно-методический и информационный журнал "Курорты. Сервис. Туризм" № 1</t>
  </si>
  <si>
    <t>Альшанская С.А.</t>
  </si>
  <si>
    <t>Кафедра технологии торговли и общественного питания Краснодарского филиала</t>
  </si>
  <si>
    <t>Кофейня как современный и перспективный вид ресторанного бизнеса</t>
  </si>
  <si>
    <t>Джум Татьяна Александровна</t>
  </si>
  <si>
    <t>Индексируемая РИНЦ статья в прочих российских изданиях</t>
  </si>
  <si>
    <t>Январь 2014</t>
  </si>
  <si>
    <t>Россия</t>
  </si>
  <si>
    <t>Научно-методический и информационный журнал "Курорты. Сервис. Туризм" № 1</t>
  </si>
  <si>
    <t>Недбайло В.Г.</t>
  </si>
  <si>
    <t>Кафедра технологии торговли и общественного питания Краснодарского филиала</t>
  </si>
  <si>
    <t>Рекомендации по организации тренингов в повседневной ресторанной практике</t>
  </si>
  <si>
    <t>Джум Татьяна Александровна</t>
  </si>
  <si>
    <t>Индексируемая РИНЦ статья в прочих российских изданиях</t>
  </si>
  <si>
    <t>Апрель 2014</t>
  </si>
  <si>
    <t>Россия</t>
  </si>
  <si>
    <t>Сборник материалов международной научно-практической конференции "Теоретические и практические проблемы современного образования" п.Небуг</t>
  </si>
  <si>
    <t>Голомшоев С.Ч.</t>
  </si>
  <si>
    <t>Кафедра экономики и управления на предприятии Краснодарского филиала</t>
  </si>
  <si>
    <t>Кафедра технологии торговли и общественного питания Краснодарского филиала</t>
  </si>
  <si>
    <t>Специфика создания оптимального туристического продукта</t>
  </si>
  <si>
    <t>Кафедра технологии торговли и общественного питания Краснодарского филиала</t>
  </si>
  <si>
    <t>Джум Татьяна Александровна</t>
  </si>
  <si>
    <t>Индексируемая РИНЦ статья в прочих российских изданиях</t>
  </si>
  <si>
    <t>Апрель 2014</t>
  </si>
  <si>
    <t>Россия</t>
  </si>
  <si>
    <t>Сборник материалов международной научно-практической конференции "Курорно-рекреационный комплекс в системе регионального развития:инновационные подходы" г.Краснодар</t>
  </si>
  <si>
    <t>Василенко Е.В.</t>
  </si>
  <si>
    <t>Кафедра технологии торговли и общественного питания Краснодарского филиала</t>
  </si>
  <si>
    <t>Организация сервисного обслуживания в туризме</t>
  </si>
  <si>
    <t>Джум Татьяна Александровна</t>
  </si>
  <si>
    <t>Учебник с грифом УМО</t>
  </si>
  <si>
    <t>Магистр: ИНФРА-М, г.москва</t>
  </si>
  <si>
    <t>Апрель 2014</t>
  </si>
  <si>
    <t>Россия</t>
  </si>
  <si>
    <t>Ольшанская С.А</t>
  </si>
  <si>
    <t>Кафедра технологии торговли и общественного питания Краснодарского филиала</t>
  </si>
  <si>
    <t>Мероприятия сферы питания и программы сферы культуры в ресторанной практике</t>
  </si>
  <si>
    <t>Джум Татьяна Александровна</t>
  </si>
  <si>
    <t>Международная научно-практическая конференция "Теоретические и прикладные вопросы образования и науки"</t>
  </si>
  <si>
    <t>Индексируемая РИНЦ статья в прочих российских изданиях</t>
  </si>
  <si>
    <t>Июнь 2014</t>
  </si>
  <si>
    <t>Россия</t>
  </si>
  <si>
    <t>Гапоненко Артем Васильевич</t>
  </si>
  <si>
    <t>Сборник научных трудов Международной научно-практической конференции "Наука и образование в 21 веке:теория, практика, инновации" г.Москва</t>
  </si>
  <si>
    <t>Юрченко А.А.</t>
  </si>
  <si>
    <t>Кафедра технологии торговли и общественного питания Краснодарского филиала</t>
  </si>
  <si>
    <t>Питание как основная услуга определяющая специфику заведений ресторанного бизнеса</t>
  </si>
  <si>
    <t>Джум Татьяна Александровна</t>
  </si>
  <si>
    <t>Индексируемая РИНЦ статья в прочих российских изданиях</t>
  </si>
  <si>
    <t>Июнь 2014</t>
  </si>
  <si>
    <t>Россия</t>
  </si>
  <si>
    <t>Научно-образовательный журнал  КИМПиМ</t>
  </si>
  <si>
    <t>Максимова Н.Н</t>
  </si>
  <si>
    <t>Кафедра технологии торговли и общественного питания Краснодарского филиала</t>
  </si>
  <si>
    <t>Инновационная деятельность в сфере ресторанного бизнеса</t>
  </si>
  <si>
    <t>Джум Татьяна Александровна</t>
  </si>
  <si>
    <t>Индексируемая РИНЦ статья в прочих российских изданиях</t>
  </si>
  <si>
    <t>Сентябрь 2014</t>
  </si>
  <si>
    <t>Россия</t>
  </si>
  <si>
    <t>Всероссийская научно-практическая конференция "Проблемы развития современного общества: экономические, правовые и социальные аспекты" г.Волгоград</t>
  </si>
  <si>
    <t>Диянова С.Н.</t>
  </si>
  <si>
    <t>Кафедра технологии торговли и общественного питания Краснодарского филиала</t>
  </si>
  <si>
    <t>Состаляющие элементы инновационной деятельности сферы ресторанного бизнеса</t>
  </si>
  <si>
    <t>Джум Татьяна Александровна</t>
  </si>
  <si>
    <t>Индексируемая РИНЦ статья в прочих российских изданиях</t>
  </si>
  <si>
    <t>Октябрь 2014</t>
  </si>
  <si>
    <t>Россия</t>
  </si>
  <si>
    <t>Начно-практичекий журнал "Сфера услуг: инновации качетва"</t>
  </si>
  <si>
    <t>Кафедра финансов и кредита Краснодарского филиала</t>
  </si>
  <si>
    <t>Диянова С.Н.</t>
  </si>
  <si>
    <t>Кафедра технологии торговли и общественного питания Краснодарского филиала</t>
  </si>
  <si>
    <t>Современные способы обработки продуктов в кулинарной практике предприятий общественного питания</t>
  </si>
  <si>
    <t>Джум Татьяна Александровна</t>
  </si>
  <si>
    <t>Индексируемая РИНЦ статья в прочих российских изданиях</t>
  </si>
  <si>
    <t>Сентябрь 2014</t>
  </si>
  <si>
    <t>Тамбов</t>
  </si>
  <si>
    <t>Россия</t>
  </si>
  <si>
    <t>Электронный сборник материалов 1 Международной научно-практической конференции "Инновации в индустрии питания и сервиса" г.Краснодар</t>
  </si>
  <si>
    <t>Корнева О.А.</t>
  </si>
  <si>
    <t>Кафедра технологии торговли и общественного питания Краснодарского филиала</t>
  </si>
  <si>
    <t>Теоретические и методологические основы инноваций в торговой деятельности</t>
  </si>
  <si>
    <t>Диянова Светлана Николаевна</t>
  </si>
  <si>
    <t>Индексируемая РИНЦ статья в прочих российских изданиях</t>
  </si>
  <si>
    <t>Октябрь 2014</t>
  </si>
  <si>
    <t>Научно-практический журнал "Сфера услуг: инновации качества"</t>
  </si>
  <si>
    <t>Джум Т.А.</t>
  </si>
  <si>
    <t>Кафедра технологии торговли и общественного питания Краснодарского филиала</t>
  </si>
  <si>
    <t>Стратегическое планирование-основа эффективной деятельности торгового предприятия</t>
  </si>
  <si>
    <t>Системный подход к управлению инвестиционной деятельностью российских страховых компаний (1 этап)</t>
  </si>
  <si>
    <t>Диянова Светлана Николаевна</t>
  </si>
  <si>
    <t>Индексируемая РИНЦ статья в прочих российских изданиях</t>
  </si>
  <si>
    <t>Октябрь 2014</t>
  </si>
  <si>
    <t>Россия</t>
  </si>
  <si>
    <t>13 Международная научно-практическая конференция "Интеграция науки и практики как механизм эффективного развития современного общества" г.Москва</t>
  </si>
  <si>
    <t>Авагян Ю.Г. Джум Т.А.</t>
  </si>
  <si>
    <t>Кафедра технологии торговли и общественного питания Краснодарского филиала</t>
  </si>
  <si>
    <t>Связь стратегического маркетинга с обеспечением лояльности покупателей</t>
  </si>
  <si>
    <t>Диянова Светлана Николаевна</t>
  </si>
  <si>
    <t>Индексируемая РИНЦ статья в прочих российских изданиях</t>
  </si>
  <si>
    <t>Январь 2014</t>
  </si>
  <si>
    <t>Россия</t>
  </si>
  <si>
    <t>Научно-практический журнал "Сфера услуг: инновации качества"</t>
  </si>
  <si>
    <t>Кафедра технологии торговли и общественного питания Краснодарского филиала</t>
  </si>
  <si>
    <t>Стратегия развития современных форматов розничной торговли</t>
  </si>
  <si>
    <t>Диянова Светлана Николаевна</t>
  </si>
  <si>
    <t>Индексируемая РИНЦ статья в прочих российских изданиях</t>
  </si>
  <si>
    <t>Апрель 2014</t>
  </si>
  <si>
    <t>Россия</t>
  </si>
  <si>
    <t>Материалы Всероссийской научно-практической конференции "Проблемы повышения эффективности экономики и управления в России", г.Волгоград</t>
  </si>
  <si>
    <t>Жатикова М.Н.</t>
  </si>
  <si>
    <t>Кафедра технологии торговли и общественного питания Краснодарского филиала</t>
  </si>
  <si>
    <t>Концептуальные подходы с позиции маркетинга в сфере услуг</t>
  </si>
  <si>
    <t>Диянова Светлана Николаевна</t>
  </si>
  <si>
    <t>Индексируемая РИНЦ статья в прочих российских изданиях</t>
  </si>
  <si>
    <t>Россия</t>
  </si>
  <si>
    <t>Апрель 2014</t>
  </si>
  <si>
    <t>Россия</t>
  </si>
  <si>
    <t>Материалы 9 международной конференции "Интегрция науки и практики как механизм эффективного развития современного общества", г.Москва</t>
  </si>
  <si>
    <t>Джум Т.А.</t>
  </si>
  <si>
    <t>Март 2014</t>
  </si>
  <si>
    <t>ООО "Консалтинговая компания Юком"</t>
  </si>
  <si>
    <t>Кафедра технологии торговли и общественного питания Краснодарского филиала</t>
  </si>
  <si>
    <t>есть</t>
  </si>
  <si>
    <t>Причины формирования стратегии диверсификации в развитии предприятия с позиции теории маркетинга</t>
  </si>
  <si>
    <t>Качественная оценка знаний, умений и навыков студентов: интеграция гуманистического и компетентностного подходов</t>
  </si>
  <si>
    <t>Диянова Светлана Николаевна</t>
  </si>
  <si>
    <t>Индексируемая РИНЦ статья в прочих российских изданиях</t>
  </si>
  <si>
    <t>Апрель 2014</t>
  </si>
  <si>
    <t>Россия</t>
  </si>
  <si>
    <t>Материалы 9 международной конференции "Интегрция науки и практики как механизм эффективного развития современного общества", г.Москва</t>
  </si>
  <si>
    <t>Кафедра технологии торговли и общественного питания Краснодарского филиала</t>
  </si>
  <si>
    <t>Краснодарский филиал РЭУ им. Г.В. Плеханова</t>
  </si>
  <si>
    <t>Лояльность потребителей как стратегический компонент маркетинга розничной торговли</t>
  </si>
  <si>
    <t>Диянова Светлана Николаевна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</si>
  <si>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</si>
  <si>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Октябрь 2014</t>
  </si>
  <si>
    <t>Россия</t>
  </si>
  <si>
    <t>Журнал "Экономика и Предпринимательство" № 10</t>
  </si>
  <si>
    <t>Кафедра технологии торговли и общественного питания Краснодарского филиала</t>
  </si>
  <si>
    <t>Теретико-методологические аспекты разработки маркетинговой модели создания инновационных банковских продуктов</t>
  </si>
  <si>
    <t>Штезель Анна Юрьевна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</si>
  <si>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</si>
  <si>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Июнь 2014</t>
  </si>
  <si>
    <t>Россия</t>
  </si>
  <si>
    <t>Материалы 3 Всероссийской конференции с участием международной (заочной) конференции"Актуальные исследования гуманитарных, естественных, общественных наук" г.Новосибирск</t>
  </si>
  <si>
    <t>Штезель А.Э.</t>
  </si>
  <si>
    <t>Кафедра экономики и управления на предприятии Краснодарского филиала</t>
  </si>
  <si>
    <t>VIII Международная научно-практическая конференция студентов, аспирантов и молодых ученых "Научное творчество XXI века"</t>
  </si>
  <si>
    <t>Гапоненко Артем Васильевич</t>
  </si>
  <si>
    <t>Красноярск</t>
  </si>
  <si>
    <t>Кафедра технологии торговли и общественного питания Краснодарского филиала</t>
  </si>
  <si>
    <t>Россия</t>
  </si>
  <si>
    <t>Маркетиговое мышление в сфере высшего образования</t>
  </si>
  <si>
    <t>Ноябрь 2014</t>
  </si>
  <si>
    <t>Научно-инновационный центр</t>
  </si>
  <si>
    <t>Штезель Анна Юрьевна</t>
  </si>
  <si>
    <t>есть</t>
  </si>
  <si>
    <t>Повышение уровня профессиональной подготовки бакалавров: учебно-исследовательский проект</t>
  </si>
  <si>
    <t>Кафедра экономики и управления на предприятии Краснодарского филиала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</si>
  <si>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</si>
  <si>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Международная научная конференция "Современные проблемы и тенденции развития внутренней и внешней торговли"</t>
  </si>
  <si>
    <t>Июнь 2014</t>
  </si>
  <si>
    <t>Россия</t>
  </si>
  <si>
    <t>Лизогуб Алексей Нестерович</t>
  </si>
  <si>
    <t>Саратов</t>
  </si>
  <si>
    <t>Материалы 3 Всероссийской конференции с участием международной (заочной) конференции"Актуальные исследования гуманитарных, естественных, общественных наук" г.Новосибирск</t>
  </si>
  <si>
    <t>Россия</t>
  </si>
  <si>
    <t>Денисова Н.И.</t>
  </si>
  <si>
    <t>Апрель 2014</t>
  </si>
  <si>
    <t>Саратовский институт РГТЭУ</t>
  </si>
  <si>
    <t>есть</t>
  </si>
  <si>
    <t>Кафедра технологии торговли и общественного питания Краснодарского филиала</t>
  </si>
  <si>
    <t>Метаморфозы теневой занятости в трансформируемой экономике</t>
  </si>
  <si>
    <t>Основные направления развития системы преференций Таможенного союза</t>
  </si>
  <si>
    <t>Горохов Виталий Николаевич</t>
  </si>
  <si>
    <t>Июль 2014</t>
  </si>
  <si>
    <t>Индексируемая РИНЦ статья в прочих российских изданиях</t>
  </si>
  <si>
    <t>Февраль 2014</t>
  </si>
  <si>
    <t>Россия</t>
  </si>
  <si>
    <t>Научно-практический журнал "Сфера услуг :инновации качества"</t>
  </si>
  <si>
    <t>Кафедра экономики и управления на предприятии Краснодарского филиала</t>
  </si>
  <si>
    <t>III Международная научно-практическая конференция молодых ученых и студентов "Инновационная экономика: проблемы и решения"</t>
  </si>
  <si>
    <t>Марченко Кристина Юрьевна</t>
  </si>
  <si>
    <t>Краснодар</t>
  </si>
  <si>
    <t>Кафедра технологии торговли и общественного питания Краснодарского филиала</t>
  </si>
  <si>
    <t>Россия</t>
  </si>
  <si>
    <t>Сравнительный анализ норм Киотской конвенции и таможенного законодательства Таможенного союза</t>
  </si>
  <si>
    <t>Март 2014</t>
  </si>
  <si>
    <t>ФГБОУ ВПО "Кубанский государственный аграрный университет"</t>
  </si>
  <si>
    <t>Горохов Виталий Николаевич</t>
  </si>
  <si>
    <t>есть</t>
  </si>
  <si>
    <t>Тенденции развития современного рынка туристических услуг России в условиях глобализации</t>
  </si>
  <si>
    <t>Индексируемая РИНЦ статья в прочих российских изданиях</t>
  </si>
  <si>
    <t>Март 2014</t>
  </si>
  <si>
    <t>Россия</t>
  </si>
  <si>
    <t>Материалы международной научно-практической конференции "Наука и образование:проблемы и перспективы" г.Уфа</t>
  </si>
  <si>
    <t>Кафедра технологии торговли и общественного питания Краснодарского филиала</t>
  </si>
  <si>
    <t>Перспективы развития таможенной инфраструктуры на Юге России после присоединения Крыма</t>
  </si>
  <si>
    <t>Горохов Виталий Николаевич</t>
  </si>
  <si>
    <t>Иные внебюджетные источники и собственные средства вуза</t>
  </si>
  <si>
    <t>Индексируемая РИНЦ статья в прочих российских изданиях</t>
  </si>
  <si>
    <t>Апрель 2014</t>
  </si>
  <si>
    <t>Россия</t>
  </si>
  <si>
    <t>Материалы международной научно-практической конференции посвященной 20 летию факультета таможенного дела . г.Москва</t>
  </si>
  <si>
    <t>Кафедра технологии торговли и общественного питания Краснодарского филиала</t>
  </si>
  <si>
    <t>Предупреждающие и корректирующие действия в функциях управления: таможенный аспект</t>
  </si>
  <si>
    <t>Горохов Виталий Николаевич</t>
  </si>
  <si>
    <t>Индексируемая SCOPUS статья в зарубежных изданиях и сборниках трудов</t>
  </si>
  <si>
    <t>Апрель 2014</t>
  </si>
  <si>
    <t>Россия</t>
  </si>
  <si>
    <t>Международная конференция Europen Science and Technolodgy. Waldkraiburg-Munich-Germany</t>
  </si>
  <si>
    <t>Кафедра технологии торговли и общественного питания Краснодарского филиала</t>
  </si>
  <si>
    <t>Теоретические аспекты деятельности таможенных органов в части защиты товаров, содержащих объекты авторского права</t>
  </si>
  <si>
    <t>Горохов Виталий Николаевич</t>
  </si>
  <si>
    <t>Индексируемая РИНЦ статья в прочих российских изданиях</t>
  </si>
  <si>
    <t>Сентябрь 2014</t>
  </si>
  <si>
    <t>Россия</t>
  </si>
  <si>
    <t>Сборник науных трудов 4 Международной научно-практической конференции "Современное государство:проблемы социально-экономического развития</t>
  </si>
  <si>
    <t>Кафедра технологии торговли и общественного питания Краснодарского филиала</t>
  </si>
  <si>
    <t>Особенности поведения таможенного контроля товаров, содержащих объекты авторского права</t>
  </si>
  <si>
    <t>Горохов Виталий Николаевич</t>
  </si>
  <si>
    <t>Индексируемая РИНЦ статья в прочих российских изданиях</t>
  </si>
  <si>
    <t>Сентябрь 2014</t>
  </si>
  <si>
    <t>Россия</t>
  </si>
  <si>
    <t>Сборник научных трудов международной заочной научно-практической конференции "Актуальные вопросы образования и науки" г.Тамбов</t>
  </si>
  <si>
    <t>Кафедра технологии торговли и общественного питания Краснодарского филиала</t>
  </si>
  <si>
    <t>Изучение эффективности интернет-купонов как инновационного средства стимулирования спроса в сфере услуг</t>
  </si>
  <si>
    <t>Авагян Грета Левоновна</t>
  </si>
  <si>
    <t>Дубинина Мария Александровна</t>
  </si>
  <si>
    <t>Индексируемая РИНЦ статья в прочих российских изданиях</t>
  </si>
  <si>
    <t>Внутрениий Грант</t>
  </si>
  <si>
    <t>Май 2014</t>
  </si>
  <si>
    <t>Россия</t>
  </si>
  <si>
    <t>Материалы 9 международной научно-практической конференции "Управление инновациями: теория, методология, практика" г.Новосибирск</t>
  </si>
  <si>
    <t>Филимонов В.Ю.</t>
  </si>
  <si>
    <t>Кафедра технологии торговли и общественного питания Краснодарского филиала</t>
  </si>
  <si>
    <t>Некоторые подходы к развитию деловой среды в депрессивных республиках Северного Кавказа в условиях роста интенсивности</t>
  </si>
  <si>
    <t>Моламусов Залим Хашаович</t>
  </si>
  <si>
    <t>Индексируемая SCOPUS статья в зарубежных изданиях и сборниках трудов</t>
  </si>
  <si>
    <t>Апрель 2014</t>
  </si>
  <si>
    <t>Россия</t>
  </si>
  <si>
    <t>Журнал "Наука, технологии и высшее образование" 2 выпуск</t>
  </si>
  <si>
    <t>Мисаков В.С Мисаков А.В.</t>
  </si>
  <si>
    <t>Кафедра технологии торговли и общественного питания Краснодарского филиала</t>
  </si>
  <si>
    <t>Оценка развития Интернет-торговли в г.Краснодаре</t>
  </si>
  <si>
    <t>Кафедра финансов и кредита Краснодарского филиала</t>
  </si>
  <si>
    <t>Системный подход к управлению инвестиционной деятельностью российских страховых компаний (2 этап)</t>
  </si>
  <si>
    <t>Моламусов Залим Хашаович</t>
  </si>
  <si>
    <t>Краснодарский филиал РЭУ им. Г.В. Плеханова</t>
  </si>
  <si>
    <t>Декабрь 2014</t>
  </si>
  <si>
    <t>Индексируемая РИНЦ статья в прочих российских изданиях</t>
  </si>
  <si>
    <t>Июнь 2014</t>
  </si>
  <si>
    <t>Россия</t>
  </si>
  <si>
    <t>Сборник статей международной научно-практической конференции "Достижения и перспективы экономических наук" г.Уфа</t>
  </si>
  <si>
    <t>Егоян Ш.Л. Куркина Г.П.</t>
  </si>
  <si>
    <t>Иные внебюджетные источники и собственные средства вуза</t>
  </si>
  <si>
    <t>Кафедра технологии торговли и общественного питания Краснодарского филиала</t>
  </si>
  <si>
    <t>Оценка учлуг общественного пассажирского транспорта г.Краснодара</t>
  </si>
  <si>
    <t>Моламусов Залим Хашаович</t>
  </si>
  <si>
    <t>Индексируемая РИНЦ статья в прочих российских изданиях</t>
  </si>
  <si>
    <t>Июнь 2014</t>
  </si>
  <si>
    <t>Россия</t>
  </si>
  <si>
    <t>Сборник статей международной научно-практической конференции "Достижения и перспективы экономических наук" г.Уфа</t>
  </si>
  <si>
    <t>Егоян Ш.Л. Текушина А.С.</t>
  </si>
  <si>
    <t>Кафедра технологии торговли и общественного питания Краснодарского филиала</t>
  </si>
  <si>
    <t>Мониторинг конкурентоспособности региона как фактор повышения конкурентоспособности региональной экономики</t>
  </si>
  <si>
    <t>Данилевская Елена Николаевна</t>
  </si>
  <si>
    <t>Индексируемая РИНЦ статья в прочих российских изданиях</t>
  </si>
  <si>
    <t>Март 2014</t>
  </si>
  <si>
    <t>Россия</t>
  </si>
  <si>
    <t>Материалы научно-практической конференции "Актуальные проблемы современной науки" г.Краснодар</t>
  </si>
  <si>
    <t>Петровская Анна Викторовна</t>
  </si>
  <si>
    <t>Кафедра технологии торговли и общественного питания Краснодарского филиала</t>
  </si>
  <si>
    <t>Внутрениий Грант</t>
  </si>
  <si>
    <t>Механизм и инструменты мониторинга эффективности социально-экономического развития региона в системе мер территориального стратегического планирования</t>
  </si>
  <si>
    <t>Кафедра финансов и кредита Краснодарского филиала</t>
  </si>
  <si>
    <t>Данилевская Елена Николаевна</t>
  </si>
  <si>
    <t>Оценка эффективности инвестиционного проекта</t>
  </si>
  <si>
    <t>ООО «Б&amp;Д»</t>
  </si>
  <si>
    <t>Монография, изданная в РФ</t>
  </si>
  <si>
    <t>Сентябрь 2014</t>
  </si>
  <si>
    <t>Краснодарский кооперативный институт Центр печати</t>
  </si>
  <si>
    <t>Февраль 2014</t>
  </si>
  <si>
    <t>Россия</t>
  </si>
  <si>
    <t>Семидоцкий В.А. Овсяная Н.В.</t>
  </si>
  <si>
    <t>Средства организаций предпринимательского сектора</t>
  </si>
  <si>
    <t>Кафедра технологии торговли и общественного питания Краснодарского филиала</t>
  </si>
  <si>
    <t>Государство и религия: современные проблемы социальной ответственности партнерства</t>
  </si>
  <si>
    <t>Петровская Анна Викторовна</t>
  </si>
  <si>
    <t>Цикуниб Саньят Моссовна</t>
  </si>
  <si>
    <t>Хоздоговор</t>
  </si>
  <si>
    <t>Индексируемая РИНЦ статья в прочих российских изданиях</t>
  </si>
  <si>
    <t>Ноябрь 2014</t>
  </si>
  <si>
    <t>Кафедра финансов и кредита Краснодарского филиала</t>
  </si>
  <si>
    <t>Россия</t>
  </si>
  <si>
    <t>КубИСЭП (филиал)</t>
  </si>
  <si>
    <t>Оптимизация финансовых потоков хозяйственной деятельности предприятия      (1 этап)</t>
  </si>
  <si>
    <t>ООО «НПВП «Ветфарм»</t>
  </si>
  <si>
    <t>Жане С.Р.</t>
  </si>
  <si>
    <t>Декабрь 2014</t>
  </si>
  <si>
    <t>Кафедра технологии торговли и общественного питания Краснодарского филиала</t>
  </si>
  <si>
    <t>Об охране труда молодежи</t>
  </si>
  <si>
    <t>Средства организаций предпринимательского сектора</t>
  </si>
  <si>
    <t>Цикуниб Саньят Моссовна</t>
  </si>
  <si>
    <t>Индексируемая РИНЦ статья в прочих российских изданиях</t>
  </si>
  <si>
    <t>Ноябрь 2014</t>
  </si>
  <si>
    <t>Россия</t>
  </si>
  <si>
    <t>КубИСЭП (филиал)</t>
  </si>
  <si>
    <t>Жане С.Р.</t>
  </si>
  <si>
    <t>Кафедра технологии торговли и общественного питания Краснодарского филиала</t>
  </si>
  <si>
    <t>Теоретические аспекты исследования отношения потребителей к торговому предприятию</t>
  </si>
  <si>
    <t>Петровская Анна Викторовна</t>
  </si>
  <si>
    <t>Хоздоговор</t>
  </si>
  <si>
    <t>Родик Маргарита Александровна</t>
  </si>
  <si>
    <t>Индексируемая РИНЦ статья в прочих российских изданиях</t>
  </si>
  <si>
    <t>Июнь 2014</t>
  </si>
  <si>
    <t>Россия</t>
  </si>
  <si>
    <t>Научно-практический журнал "Сфера услуг:инновации и качество"</t>
  </si>
  <si>
    <t>Кафедра технологии торговли и общественного питания Краснодарского филиала</t>
  </si>
  <si>
    <t>Провокационный маркетинг и техника Flash-Mob, как разновидность рекламной коммуникации</t>
  </si>
  <si>
    <t>Родик Маргарита Александровна</t>
  </si>
  <si>
    <t>Индексируемая РИНЦ статья в прочих российских изданиях</t>
  </si>
  <si>
    <t>Сентябрь 2014</t>
  </si>
  <si>
    <t>Россия</t>
  </si>
  <si>
    <t>Научно-практический журнал "Сфера услуг:инновации и качество"</t>
  </si>
  <si>
    <t>Кафедра технологии торговли и общественного питания Краснодарского филиала</t>
  </si>
  <si>
    <t>Использование инновационных средств маркетинговых коммуникаций в деятельности торговых сетей непродовольственного ритейла</t>
  </si>
  <si>
    <t>Родик Маргарита Александровна</t>
  </si>
  <si>
    <t>Индексируемая РИНЦ статья в прочих российских изданиях</t>
  </si>
  <si>
    <t>Октябрь 2014</t>
  </si>
  <si>
    <t>Россия</t>
  </si>
  <si>
    <t>Научно-практический журнал "Сфера услуг:инновации и качество"</t>
  </si>
  <si>
    <t>Кафедра технологии торговли и общественного питания Краснодарского филиала</t>
  </si>
  <si>
    <t>Оценка качества жидких синтетических моющих средств</t>
  </si>
  <si>
    <t>Амбарцумян Лора Исаковна</t>
  </si>
  <si>
    <t>Индексируемая РИНЦ статья в прочих российских изданиях</t>
  </si>
  <si>
    <t>Сентябрь 2014</t>
  </si>
  <si>
    <t>Россия</t>
  </si>
  <si>
    <t>Научно-практический журнал "Сфера услуг:инновации и качество"</t>
  </si>
  <si>
    <t>Губа Е.Н., Гусева М.В., Диянова С.Н.</t>
  </si>
  <si>
    <t>Кафедра финансов и кредита Краснодарского филиала</t>
  </si>
  <si>
    <t>Кафедра экономики и управления на предприятии Краснодарского филиала</t>
  </si>
  <si>
    <t>Экономический анализ деятельности коммерческого банка</t>
  </si>
  <si>
    <t>Разработка экономического
инструментария учета и оценки 
факторов, влияющих на 
конкурентоспособность 
коммерческой организации</t>
  </si>
  <si>
    <t>ООО "УК-Вега"</t>
  </si>
  <si>
    <t>Сентябрь 2014</t>
  </si>
  <si>
    <t>Авагян Грета Левоновна</t>
  </si>
  <si>
    <t>Учебное пособие с грифом УМО</t>
  </si>
  <si>
    <t>Магистр</t>
  </si>
  <si>
    <t>Январь 2014</t>
  </si>
  <si>
    <t>Средства организаций предпринимательского сектора</t>
  </si>
  <si>
    <t>Россия</t>
  </si>
  <si>
    <t>Вешкин Ю.Г.</t>
  </si>
  <si>
    <t>Кафедра финансов и кредита Краснодарского филиала</t>
  </si>
  <si>
    <t>Банковские и небанковские кредитные институты в национальной финансово-кредитной системе России</t>
  </si>
  <si>
    <t>Авагян Грета Левоновна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</si>
  <si>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</si>
  <si>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Февраль 2014</t>
  </si>
  <si>
    <t>Россия</t>
  </si>
  <si>
    <t>Международный научно-практический журнал «Общество и право», № 1 (47)</t>
  </si>
  <si>
    <t>Кафедра финансов и кредита Краснодарского филиала</t>
  </si>
  <si>
    <t>Банковская система Евросоюза: шесть лет кризиса</t>
  </si>
  <si>
    <t>Вешкин Юрий Георгиевич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</si>
  <si>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</si>
  <si>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Поддубный Евгений Михайлович</t>
  </si>
  <si>
    <t>Октябрь 2014</t>
  </si>
  <si>
    <t>Россия</t>
  </si>
  <si>
    <t>Журнал "Финансы и кредит", № 39 (615)</t>
  </si>
  <si>
    <t>Авагян Г.Л.</t>
  </si>
  <si>
    <t>Хоздоговор</t>
  </si>
  <si>
    <t>Кафедра финансов и кредита Краснодарского филиала</t>
  </si>
  <si>
    <t>Оценка структурной сбалансированности инвестиционного развития регионов</t>
  </si>
  <si>
    <t>Дробышевская Лариса Николаевна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</si>
  <si>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</si>
  <si>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Февраль 2014</t>
  </si>
  <si>
    <t>Россия</t>
  </si>
  <si>
    <t>Журнал «Региональная экономика: теория и практика», № 8 (335)</t>
  </si>
  <si>
    <t>Кафедра финансов и кредита Краснодарского филиала</t>
  </si>
  <si>
    <t>Методический инструментарий диагностики инвестиционного потенциала регионального жилищного комплекса</t>
  </si>
  <si>
    <t>Дробышевская Лариса Николаевна</t>
  </si>
  <si>
    <t>Кафедра экономики и управления на предприятии Краснодарского филиала</t>
  </si>
  <si>
    <t>Разработка методики формирования бюджета расходов коммерской организации</t>
  </si>
  <si>
    <t>ООО «Медиалан»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</si>
  <si>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</si>
  <si>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Март 2014</t>
  </si>
  <si>
    <t>Россия</t>
  </si>
  <si>
    <t>Журнал «Региональная экономика: теория и практика», 
№ 11 (338)</t>
  </si>
  <si>
    <t>Декабрь 2014</t>
  </si>
  <si>
    <t>Кафедра финансов и кредита Краснодарского филиала</t>
  </si>
  <si>
    <t>Совершенствование формы инвестирования проекта</t>
  </si>
  <si>
    <t>Средства организаций предпринимательского сектора</t>
  </si>
  <si>
    <t>Дробышевская Лариса Николаевна</t>
  </si>
  <si>
    <t>Поддубный Евгений Михайлович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</si>
  <si>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</si>
  <si>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Июнь 2014</t>
  </si>
  <si>
    <t>Россия</t>
  </si>
  <si>
    <t>Журнал "Наука и образование: хозяйство и экономика; предпринимательство; право и управление", № 6</t>
  </si>
  <si>
    <t>Кафедра финансов и кредита Краснодарского филиала</t>
  </si>
  <si>
    <t>Стратегические направления инновационного развития табачной отрасли в России</t>
  </si>
  <si>
    <t>Дробышевская Лариса Николаевна</t>
  </si>
  <si>
    <t>Хоздоговор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</si>
  <si>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</si>
  <si>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Апрель 2014</t>
  </si>
  <si>
    <t>Россия</t>
  </si>
  <si>
    <t>Журнал "Наука и образование: хозяйство и экономика; предпринимательство; право и управление", № 4 (47)</t>
  </si>
  <si>
    <t>Кафедра экономики и управления на предприятии Краснодарского филиала</t>
  </si>
  <si>
    <t>Экономическая оценка
потенциала коммерческой 
организации и разработка 
методики его наращивания 
в условиях динамичной 
конкурентной среды</t>
  </si>
  <si>
    <t>Краснодарский филиал РЭУ им. Г.В. Плеханова</t>
  </si>
  <si>
    <t>Кафедра финансов и кредита Краснодарского филиала</t>
  </si>
  <si>
    <t>Институциональное взаимодействие государства и бизнеса в инновационной сфере Италии</t>
  </si>
  <si>
    <t>Дробышевская Лариса Николаевна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</si>
  <si>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</si>
  <si>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Апрель 2014</t>
  </si>
  <si>
    <t>Россия</t>
  </si>
  <si>
    <t>Журнал "Наука и образование: хозяйство и экономика; предпринимательство; право и управление", № 4 (47)</t>
  </si>
  <si>
    <t>Кафедра финансов и кредита Краснодарского филиала</t>
  </si>
  <si>
    <t>Роль кредитно-банковской деятельности в финансировании инвестиционных проектов</t>
  </si>
  <si>
    <t>Дробышевская Лариса Николаевна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</si>
  <si>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</si>
  <si>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Август 2014</t>
  </si>
  <si>
    <t>Россия</t>
  </si>
  <si>
    <t>Декабрь 2014</t>
  </si>
  <si>
    <t>Журнал "Наука и образование: хозяйство и экономика; предпринимательство; право и управление", № 8</t>
  </si>
  <si>
    <t>Иные внебюджетные источники и собственные средства вуза</t>
  </si>
  <si>
    <t>Кафедра финансов и кредита Краснодарского филиала</t>
  </si>
  <si>
    <t>Перспективы развитиякластерных форм сотрудничества всанаторно-курортной сфере г.Горячий Ключ</t>
  </si>
  <si>
    <t>Дробышевская Лариса Николаевна</t>
  </si>
  <si>
    <t>Поддубный Евгений Михайлович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</si>
  <si>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</si>
  <si>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Октябрь 2014</t>
  </si>
  <si>
    <t>Россия</t>
  </si>
  <si>
    <t>Внутрениий Грант</t>
  </si>
  <si>
    <t>Журнал "Наука и образование: хозяйство и экономика; предпринимательство; право и управление", № 10</t>
  </si>
  <si>
    <t>Кафедра финансов и кредита Краснодарского филиала</t>
  </si>
  <si>
    <t>Пути повышения инновационной активности
предприятий табачной промышленности</t>
  </si>
  <si>
    <t>Дробышевская Лариса Николаевна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</si>
  <si>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</si>
  <si>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Август 2014</t>
  </si>
  <si>
    <t>Россия</t>
  </si>
  <si>
    <t>Журнал "Наука и образование: хозяйство и экономика; предпринимательство; право и управление", № 8</t>
  </si>
  <si>
    <t>Кафедра финансов и кредита Краснодарского филиала</t>
  </si>
  <si>
    <t>Концентрация страхового сектора в регионах,  Краснодарскийкрай как объект проведения страховой и инвестиционнойдеятельности</t>
  </si>
  <si>
    <t>Улыбина Любовь Константиновна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</si>
  <si>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</si>
  <si>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Август 2014</t>
  </si>
  <si>
    <t>Россия</t>
  </si>
  <si>
    <t>Журнал "Экономика и предпринимательство", №5 (ч.2)</t>
  </si>
  <si>
    <t>Кафедра финансов и кредита Краснодарского филиала</t>
  </si>
  <si>
    <t>Роль институтов страхового рынкав экономике</t>
  </si>
  <si>
    <t>Улыбина Любовь Константиновна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</si>
  <si>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</si>
  <si>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Октябрь 2014</t>
  </si>
  <si>
    <t>Россия</t>
  </si>
  <si>
    <t>Жупнал "В мире научных открытий", 11.4  (59)</t>
  </si>
  <si>
    <t>Кафедра финансов и кредита Краснодарского филиала</t>
  </si>
  <si>
    <t>Economy of the north Caucasus: Problems, Diagnosis, Prospects</t>
  </si>
  <si>
    <t>Молчан Алексей Сергеевич</t>
  </si>
  <si>
    <t>Монография, изданная зарубежом</t>
  </si>
  <si>
    <t>Logos Verlag Berlin GmbH</t>
  </si>
  <si>
    <t>Февраль 2014</t>
  </si>
  <si>
    <t>Германия</t>
  </si>
  <si>
    <t>коллектив авторов</t>
  </si>
  <si>
    <t>Кафедра финансов и кредита Краснодарского филиала</t>
  </si>
  <si>
    <t>Стратегии и инструменты управления устойчивым развитием региональных социально-экономических систем</t>
  </si>
  <si>
    <t>Молчан Алексей Сергеевич</t>
  </si>
  <si>
    <t>Монография, изданная в РФ</t>
  </si>
  <si>
    <t>Изд-во ЮИМ</t>
  </si>
  <si>
    <t>Февраль 2014</t>
  </si>
  <si>
    <t>Россия</t>
  </si>
  <si>
    <t>Кафедра финансов и кредита Краснодарского филиала</t>
  </si>
  <si>
    <t>Проблемы конкурентного развития АПК в условиях глобализации экономики</t>
  </si>
  <si>
    <t>Носова Татьяна Павловна</t>
  </si>
  <si>
    <t>Монография, изданная в РФ</t>
  </si>
  <si>
    <t>Изд-во КубГАУ</t>
  </si>
  <si>
    <t>Сентябрь 2014</t>
  </si>
  <si>
    <t>Россия</t>
  </si>
  <si>
    <t>коллектив авторов</t>
  </si>
  <si>
    <t>Кафедра финансов и кредита Краснодарского филиала</t>
  </si>
  <si>
    <t>Имплементация инвестиционного потенциала страховых институтов.
Российская экономическая модель-3: институты развития</t>
  </si>
  <si>
    <t>Улыбина Любовь Константиновна</t>
  </si>
  <si>
    <t>Монография, изданная в РФ</t>
  </si>
  <si>
    <t>Изд-во «Просвещение- Юг»</t>
  </si>
  <si>
    <t>Октябрь 2014</t>
  </si>
  <si>
    <t>Россия</t>
  </si>
  <si>
    <t>коллектив авторов</t>
  </si>
  <si>
    <t>Кафедра финансов и кредита Краснодарского филиала</t>
  </si>
  <si>
    <t>Обеспечение устойчивого развития организаций аграрного сектора</t>
  </si>
  <si>
    <t>Улыбина Любовь Константиновна</t>
  </si>
  <si>
    <t>Монография, изданная в РФ</t>
  </si>
  <si>
    <t>Изд-во КубГАУ</t>
  </si>
  <si>
    <t>Ноябрь 2014</t>
  </si>
  <si>
    <t>Россия</t>
  </si>
  <si>
    <t>коллектив авторов</t>
  </si>
  <si>
    <t>Кафедра финансов и кредита Краснодарского филиала</t>
  </si>
  <si>
    <t>Исследование инвестиционного потенциала российского страхового рынка</t>
  </si>
  <si>
    <t>Фролова Вероника Вадимовна</t>
  </si>
  <si>
    <t>Монография, изданная в РФ</t>
  </si>
  <si>
    <t>Изд-во ООО "Диапазон-В"</t>
  </si>
  <si>
    <t>Декабрь 2014</t>
  </si>
  <si>
    <t>Россия</t>
  </si>
  <si>
    <t>Кафедра финансов и кредита Краснодарского филиала</t>
  </si>
  <si>
    <t>Тенденция расходов ВВП, сложившаяся в сфере пенсионного обеспечения, образования, здравоохранения в последние годы</t>
  </si>
  <si>
    <t>Бабаянц Юрий Владимирович</t>
  </si>
  <si>
    <t>Индексируемая РИНЦ статья в прочих российских изданиях</t>
  </si>
  <si>
    <t>Февраль 2014</t>
  </si>
  <si>
    <t>Россия</t>
  </si>
  <si>
    <t>Научно-практический журнал  «Сфера услуг: инновации и качество»,    № 18</t>
  </si>
  <si>
    <t>Кафедра финансов и кредита Краснодарского филиала</t>
  </si>
  <si>
    <t>Роль инвестиций в реализации стратегии индустриальной модернизации экономики</t>
  </si>
  <si>
    <t>Кравченко Татьяна Евгеньевна</t>
  </si>
  <si>
    <t>Индексируемая РИНЦ статья в прочих российских изданиях</t>
  </si>
  <si>
    <t>Январь 2014</t>
  </si>
  <si>
    <t>Россия</t>
  </si>
  <si>
    <t>Научно-практический журнал  «Сфера услуг: инновации и качество»,    № 17</t>
  </si>
  <si>
    <t>Насыбулина В.П.</t>
  </si>
  <si>
    <t>Кафедра финансов и кредита Краснодарского филиала</t>
  </si>
  <si>
    <t>Аналитический обзор состояния и направлений развития российского страхового рынка</t>
  </si>
  <si>
    <t>Фролова Вероника Вадимовна</t>
  </si>
  <si>
    <t>Индексируемая РИНЦ статья в прочих российских изданиях</t>
  </si>
  <si>
    <t>Февраль 2014</t>
  </si>
  <si>
    <t>Россия</t>
  </si>
  <si>
    <t>Научно-практический журнал  «Сфера услуг: инновации и качество»,    № 18</t>
  </si>
  <si>
    <t>Кафедра финансов и кредита Краснодарского филиала</t>
  </si>
  <si>
    <t>Стратегические особенности инвестиционной деятельности российских страховых компаний</t>
  </si>
  <si>
    <t>Фролова Вероника Вадимовна</t>
  </si>
  <si>
    <t>Индексируемая РИНЦ статья в прочих российских изданиях</t>
  </si>
  <si>
    <t>Февраль 2014</t>
  </si>
  <si>
    <t>Россия</t>
  </si>
  <si>
    <t>Материалы XXII Международной научно-практической конференции «Новые перспективы развития экономических наук: инновации и риски»</t>
  </si>
  <si>
    <t>Фролова Ю.В.</t>
  </si>
  <si>
    <t>Кафедра финансов и кредита Краснодарского филиала</t>
  </si>
  <si>
    <t>Государственная поддержка развития малого бизнеса в Краснодарском крае</t>
  </si>
  <si>
    <t>Ермакова Юлия Сергеевна</t>
  </si>
  <si>
    <t>Индексируемая РИНЦ статья в прочих российских изданиях</t>
  </si>
  <si>
    <t>Октябрь 2014</t>
  </si>
  <si>
    <t>Россия</t>
  </si>
  <si>
    <t>Материалы IV международной научно-практической конференции «Современные концепции научных исследований»</t>
  </si>
  <si>
    <t>Ефремова Е.Г.</t>
  </si>
  <si>
    <t>Кафедра финансов и кредита Краснодарского филиала</t>
  </si>
  <si>
    <t>Анализ институциональной структуры банковского сектора Краснодарского края</t>
  </si>
  <si>
    <t>Авагян Грета Левоновна</t>
  </si>
  <si>
    <t>Индексируемая РИНЦ статья в прочих российских изданиях</t>
  </si>
  <si>
    <t>Январь 2014</t>
  </si>
  <si>
    <t>Россия</t>
  </si>
  <si>
    <t>Научно-практический журнал  «Сфера услуг: инновации и качество»,    № 17</t>
  </si>
  <si>
    <t>Кафедра финансов и кредита Краснодарского филиала</t>
  </si>
  <si>
    <t>Финансовые методы стимулирования субъектов малого предпринимательства в Краснодарском крае</t>
  </si>
  <si>
    <t>Петровская Анна Викторовна</t>
  </si>
  <si>
    <t>Индексируемая РИНЦ статья в прочих российских изданиях</t>
  </si>
  <si>
    <t>Январь 2014</t>
  </si>
  <si>
    <t>Россия</t>
  </si>
  <si>
    <t>Научно-практический журнал  «Сфера услуг: инновации и качество»,    № 17</t>
  </si>
  <si>
    <t>Ермакова Ю.С., Ефремова Е.Г.</t>
  </si>
  <si>
    <t>Кафедра финансов и кредита Краснодарского филиала</t>
  </si>
  <si>
    <t>Инновационный потенциал региональной экономической системы: условия формирования и факторы развития</t>
  </si>
  <si>
    <t>Молчан Алексей Сергеевич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</si>
  <si>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</si>
  <si>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Февраль 2014</t>
  </si>
  <si>
    <t>Россия</t>
  </si>
  <si>
    <t>Журанл "Экономика и предпринимательство",     № 4-2</t>
  </si>
  <si>
    <t>Кафедра финансов и кредита Краснодарского филиала</t>
  </si>
  <si>
    <t>Обеспечение конкурентоустойчивости российской экономики в условиях глобализации экономического пространства</t>
  </si>
  <si>
    <t>Молчан Алексей Сергеевич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</si>
  <si>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</si>
  <si>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Февраль 2014</t>
  </si>
  <si>
    <t>Россия</t>
  </si>
  <si>
    <t>Политематический сетевой электронный научный журнал Кубанского государственного аграрного универси-тета (Научный журнал КубГАУ) [Электронный ресурс] № 04 (098)</t>
  </si>
  <si>
    <t>Кафедра финансов и кредита Краснодарского филиала</t>
  </si>
  <si>
    <t>Внешнеэкономическая деятельность как фактор устойчивого развития экономики региона</t>
  </si>
  <si>
    <t>Молчан Алексей Сергеевич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</si>
  <si>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</si>
  <si>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Март 2014</t>
  </si>
  <si>
    <t>Россия</t>
  </si>
  <si>
    <t>Политематический сетевой электронный научный журнал Кубанского государственного аграрного университета (Научный журнал КубГАУ) [Электронный ресурс] № 03 (097)</t>
  </si>
  <si>
    <t>Кафедра финансов и кредита Краснодарского филиала</t>
  </si>
  <si>
    <t>Проблемы стоимостной оценки и учета «человеческого капитала» компаний в рыночных условиях</t>
  </si>
  <si>
    <t>Молчан Алексей Сергеевич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</si>
  <si>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</si>
  <si>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Январь 2014</t>
  </si>
  <si>
    <t>Россия</t>
  </si>
  <si>
    <t>Политематический сетевой электронный научный журнал Кубанского государственного аграрного университета (Научный журнал КубГАУ) [Электронный ресурс] №01 (095)</t>
  </si>
  <si>
    <t>Кафедра финансов и кредита Краснодарского филиала</t>
  </si>
  <si>
    <t>Факторы устойчивого развития региональных социально-экономических систем в условиях глобализации экономического пространства</t>
  </si>
  <si>
    <t>Молчан Алексей Сергеевич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</si>
  <si>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</si>
  <si>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Январь 2014</t>
  </si>
  <si>
    <t>Россия</t>
  </si>
  <si>
    <t>Политематический сетевой электронный научный журнал Кубанского государственного аграрного университета (Научный журнал КубГАУ) [Электронный ресурс] №01 (095)</t>
  </si>
  <si>
    <t>Кафедра финансов и кредита Краснодарского филиала</t>
  </si>
  <si>
    <t>Потенциал банковского сектора в системе экономического роста региона</t>
  </si>
  <si>
    <t>Саитова Мэри Юрьевна</t>
  </si>
  <si>
    <t>Индексируемая РИНЦ статья в прочих российских изданиях</t>
  </si>
  <si>
    <t>Октябрь 2014</t>
  </si>
  <si>
    <t>Россия</t>
  </si>
  <si>
    <t>Материалы XLII Международной научно-практической конференции «Экономика и современный менеджмент: теория и практика»</t>
  </si>
  <si>
    <t>Кафедра финансов и кредита Краснодарского филиала</t>
  </si>
  <si>
    <t>Содержание и структура экономического потенциала банковского сектора региона</t>
  </si>
  <si>
    <t>Саитова Мэри Юрьевна</t>
  </si>
  <si>
    <t>Индексируемая РИНЦ статья в прочих российских изданиях</t>
  </si>
  <si>
    <t>Январь 2014</t>
  </si>
  <si>
    <t>Россия</t>
  </si>
  <si>
    <t>Научно-практический журнал  «Сфера услуг: инновации и качество»,    № 17</t>
  </si>
  <si>
    <t>Кафедра финансов и кредита Краснодарского филиала</t>
  </si>
  <si>
    <t>Проектирование системы показателей оценки экономического потенциала банковского сектора региона</t>
  </si>
  <si>
    <t>Саитова Мэри Юрьевна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</si>
  <si>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</si>
  <si>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Октябрь 2014</t>
  </si>
  <si>
    <t>Россия</t>
  </si>
  <si>
    <t>Журанл "Экономика и предпринимательство",     № 10</t>
  </si>
  <si>
    <t>Кафедра экономики и управления на предприятии Краснодарского филиала</t>
  </si>
  <si>
    <t>Качественная оценка знаний, умений и навыков студентов: интеграция гуманистического и компетентностного подходов</t>
  </si>
  <si>
    <t>Гапоненко Артем Васильевич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</si>
  <si>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</si>
  <si>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Март 2014</t>
  </si>
  <si>
    <t>Россия</t>
  </si>
  <si>
    <t>Сборник научных трудов по материалам Международной научно-практической конференции "Теоретические и прикладные вопросы образования и науки"</t>
  </si>
  <si>
    <t>Кафедра экономики и управления на предприятии Краснодарского филиала</t>
  </si>
  <si>
    <t>Повышение уровня профессиональной подготовки бакалавров: учебно-исследовательский проект</t>
  </si>
  <si>
    <t>Гапоненко Артем Васильевич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</si>
  <si>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</si>
  <si>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Ноябрь 2014</t>
  </si>
  <si>
    <t>Россия</t>
  </si>
  <si>
    <t>Журнал "В мире научных открытий"</t>
  </si>
  <si>
    <t>Кафедра экономики и управления на предприятии Краснодарского филиала</t>
  </si>
  <si>
    <t>Научно-исследовательское, учебно-методическое и информационно-техническое обеспечение дисциплины "Экономика организации"</t>
  </si>
  <si>
    <t>Гапоненко Артем Васильевич</t>
  </si>
  <si>
    <t>Индексируемая РИНЦ статья в прочих российских изданиях</t>
  </si>
  <si>
    <t>Октябрь 2014</t>
  </si>
  <si>
    <t>Россия</t>
  </si>
  <si>
    <t>Журнал "Научный диалог" № 10 (34)</t>
  </si>
  <si>
    <t>Кафедра экономики и управления на предприятии Краснодарского филиала</t>
  </si>
  <si>
    <t>Метаморфозы теневой занятости в трансформируемой экономике</t>
  </si>
  <si>
    <t>Лизогуб Алексей Нестерович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</si>
  <si>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</si>
  <si>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Апрель 2014</t>
  </si>
  <si>
    <t>Россия</t>
  </si>
  <si>
    <t>Сборник научных статей: в 2 ч. ./Междунар. науч. конф. (Саратов, 18-25 апр.2014г.).- Вып. 9 - Саратов: Изд-во Сарат. ин-та РГТЭУ, 2014.-Ч.2.</t>
  </si>
  <si>
    <t>Кафедра экономики и управления на предприятии Краснодарского филиала</t>
  </si>
  <si>
    <t>Проблемы развития малого и среднего предпринимательства России и пути их решения</t>
  </si>
  <si>
    <t>Насыбулина Вероника Павловна</t>
  </si>
  <si>
    <t>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</t>
  </si>
  <si>
    <t>Ноябрь 2014</t>
  </si>
  <si>
    <t>Россия</t>
  </si>
  <si>
    <t>Журнал "Экономика и предпринимательство" № 11 ч.2</t>
  </si>
  <si>
    <t>Стадник А.И.
Петров Д.В.</t>
  </si>
  <si>
    <t>Кафедра экономики и управления на предприятии Краснодарского филиала</t>
  </si>
  <si>
    <t>Актуальные проблемы развития рынка труда Краснодарского края</t>
  </si>
  <si>
    <t>Насыбулина Вероника Павловна</t>
  </si>
  <si>
    <t>Индексируемая SCOPUS статья в зарубежных изданиях и сборниках трудов</t>
  </si>
  <si>
    <t>Апрель 2014</t>
  </si>
  <si>
    <t>Казахстан</t>
  </si>
  <si>
    <t>Гылым Кайнары № 4</t>
  </si>
  <si>
    <t>Кафедра экономики и управления на предприятии Краснодарского филиала</t>
  </si>
  <si>
    <t>Тенденции развития современного рынка туристических услуг России в условиях глобализации</t>
  </si>
  <si>
    <t>Марченко Кристина Юрьевна</t>
  </si>
  <si>
    <t>Неиндексируемая РИНЦ статья в отраслевых академических и ведомственных периодических журналах, академических чтениях, сборниках трудов и конференций</t>
  </si>
  <si>
    <t>Март 2014</t>
  </si>
  <si>
    <t>Россия</t>
  </si>
  <si>
    <t>Сборник научных трудов по материалам III Международной научно-практической конференции "Инновационная экономика: проблемы и решения"</t>
  </si>
  <si>
    <t>Кафедра экономики и управления на предприятии Краснодарского филиала</t>
  </si>
  <si>
    <t>Экономика фирмы. Методическое пособие по подготовке к практическим занятиям по направлению 080100 Экономика (магистратура)</t>
  </si>
  <si>
    <t>Гапоненко Артем Васильевич</t>
  </si>
  <si>
    <t>Методическое пособие</t>
  </si>
  <si>
    <t>ИП Голубь Н.В.</t>
  </si>
  <si>
    <t>Май 2014</t>
  </si>
  <si>
    <t>Россия</t>
  </si>
  <si>
    <t>Кафедра экономики и управления на предприятии Краснодарского филиала</t>
  </si>
  <si>
    <t>Экономика фирмы. Методическое пособие по проведению деловой игры по направлению 080100 Экономика (магистратура)</t>
  </si>
  <si>
    <t>Гапоненко Артем Васильевич</t>
  </si>
  <si>
    <t>Методическое пособие</t>
  </si>
  <si>
    <t>ИП Голубь Н.В.</t>
  </si>
  <si>
    <t>Май 2014</t>
  </si>
  <si>
    <t>Россия</t>
  </si>
  <si>
    <t>Кафедра экономики и управления на предприятии Краснодарского филиала</t>
  </si>
  <si>
    <t>Экономика организации (фирмы). Методическое пособие по выполнению учебно-исследовательского проекта 080100 Экономика и 080200 Менеджмент (бакалавриат)</t>
  </si>
  <si>
    <t>Гапоненко Артем Васильевич</t>
  </si>
  <si>
    <t>Методическое пособие</t>
  </si>
  <si>
    <t>КФ РЭУ им. Г.В. Плеханова</t>
  </si>
  <si>
    <t>Сентябрь 2014</t>
  </si>
  <si>
    <t>Россия</t>
  </si>
  <si>
    <t>Кафедра экономики и управления на предприятии Краснодарского филиала</t>
  </si>
  <si>
    <t>Стратегии развития торговых организаций. Методическое пособие по подготовке к практическим занятиям по направлению 080200 Менеджмент (бакалавриат)</t>
  </si>
  <si>
    <t>Долбнина Любовь Васильевна</t>
  </si>
  <si>
    <t>Методическое пособие</t>
  </si>
  <si>
    <t>ИП Голубь Н.В.</t>
  </si>
  <si>
    <t>Май 2014</t>
  </si>
  <si>
    <t>Россия</t>
  </si>
  <si>
    <t>Морозова О.А.</t>
  </si>
  <si>
    <t>Кафедра экономики и управления на предприятии Краснодарского филиала</t>
  </si>
  <si>
    <t>Экономика и управление малым предприятием. Методическое пособие по подготовке к практическим занятиям для студентов всех специальностей и направлений подготовки</t>
  </si>
  <si>
    <t>Михайлова Лусинэ Сергеевна</t>
  </si>
  <si>
    <t>Методическое пособие</t>
  </si>
  <si>
    <t>ИП Голубь Н.В.</t>
  </si>
  <si>
    <t>Май 2014</t>
  </si>
  <si>
    <t>Россия</t>
  </si>
  <si>
    <t>Кафедра экономики и управления на предприятии Краснодарского филиала</t>
  </si>
  <si>
    <t>Маркетинговые технологии как инструмент развития сектора малого и среднего бизнеса в России: проблемы применения и методические подходы</t>
  </si>
  <si>
    <t>Михайлова Лусинэ Сергеевна</t>
  </si>
  <si>
    <t>Сборник научных трудов филиала</t>
  </si>
  <si>
    <t>Март 2014</t>
  </si>
  <si>
    <t>Россия</t>
  </si>
  <si>
    <t>Сборник научных трудов Краснодарского филиала РГТЭУ</t>
  </si>
  <si>
    <t>Кафедра экономики и управления на предприятии Краснодарского филиала</t>
  </si>
  <si>
    <t>Потребительский рынок как основной фактор институционального устойчивого развития Краснодарского края</t>
  </si>
  <si>
    <t>Приходько Карина Согомоновна</t>
  </si>
  <si>
    <t>Индексируемая РИНЦ статья в прочих российских изданиях</t>
  </si>
  <si>
    <t>Март 2014</t>
  </si>
  <si>
    <t>Россия</t>
  </si>
  <si>
    <t>Журнал "Сфера услуг: инновации и качество" № 14</t>
  </si>
  <si>
    <t>Кафедра экономики и управления на предприятии Краснодарского филиала</t>
  </si>
  <si>
    <t>Экономика и управление структурами РГБ. Методическое пособие по подготовке к практическим занятиям по направлению 080200 Менеджмент</t>
  </si>
  <si>
    <t>Приходько Карина Согомоновна</t>
  </si>
  <si>
    <t>Методическое пособие</t>
  </si>
  <si>
    <t>ИП Голубь Н.В.</t>
  </si>
  <si>
    <t>Май 2014</t>
  </si>
  <si>
    <t>Россия</t>
  </si>
  <si>
    <t>Авагян Э.Ю.</t>
  </si>
  <si>
    <t>Кафедра экономики и управления на предприятии Краснодарского филиала</t>
  </si>
  <si>
    <t>Экономика и управление розничными торговыми сетями. Методическое пособие по подготовке к практическим занятиям по направлению 080200 Менеджмент</t>
  </si>
  <si>
    <t>Приходько Карина Согомоновна</t>
  </si>
  <si>
    <t>Методическое пособие</t>
  </si>
  <si>
    <t>ИП Голубь Н.В.</t>
  </si>
  <si>
    <t>Май 2014</t>
  </si>
  <si>
    <t>Россия</t>
  </si>
  <si>
    <t>Авагян Э.Ю.</t>
  </si>
  <si>
    <t>Кафедра экономики и управления на предприятии Краснодарского филиала</t>
  </si>
  <si>
    <t>Экономика общественного сектора. Методическое пособие по подготовке к практическим занятиям по направлению 080200 Менеджмент (магистратура)</t>
  </si>
  <si>
    <t>Лизогуб Алексей Нестерович</t>
  </si>
  <si>
    <t>Методическое пособие</t>
  </si>
  <si>
    <t>ИП Голубь Н.В.</t>
  </si>
  <si>
    <t>Май 2014</t>
  </si>
  <si>
    <t>Россия</t>
  </si>
  <si>
    <t>Кафедра экономики и управления на предприятии Краснодарского филиала</t>
  </si>
  <si>
    <t>Управление проектами. Методическое пособие по подготовке к практическим занятиям по направлению 080200 Менеджмент (магистратура)</t>
  </si>
  <si>
    <t>Козловская Светлана Алексеевна</t>
  </si>
  <si>
    <t>Методическое пособие</t>
  </si>
  <si>
    <t>ИП Голубь Н.В.</t>
  </si>
  <si>
    <t>Май 2014</t>
  </si>
  <si>
    <t>Россия</t>
  </si>
  <si>
    <t>Кафедра экономики и управления на предприятии Краснодарского филиала</t>
  </si>
  <si>
    <t>Управление проектами. Методическое пособие по подготовке к практическим занятиям по направлению 080200 Менеджмент (бакалавриат)</t>
  </si>
  <si>
    <t>Козловская Светлана Алексеевна</t>
  </si>
  <si>
    <t>Методическое пособие</t>
  </si>
  <si>
    <t>ИП Голубь Н.В.</t>
  </si>
  <si>
    <t>Май 2014</t>
  </si>
  <si>
    <t>Россия</t>
  </si>
  <si>
    <t>Кафедра экономики и управления на предприятии Краснодарского филиала</t>
  </si>
  <si>
    <t>Макроэкономическое планирование и прогнозирование. Задания для контрольных работ и методические указания по их выполнению для студентов заочной формы обучения</t>
  </si>
  <si>
    <t>Назаретян Петр Вараздатович</t>
  </si>
  <si>
    <t>Методическое пособие</t>
  </si>
  <si>
    <t>ИП Голубь Н.В.</t>
  </si>
  <si>
    <t>Сентябрь 2014</t>
  </si>
  <si>
    <t>Россия</t>
  </si>
  <si>
    <t>Кафедра экономики и управления на предприятии Краснодарского филиала</t>
  </si>
  <si>
    <t>Экономика организации. Подготовка к практическим (семинарским) занятиям и организация самостоятельной работы</t>
  </si>
  <si>
    <t>Назаретян Петр Вараздатович</t>
  </si>
  <si>
    <t>Методическое пособие</t>
  </si>
  <si>
    <t>КФ РЭУ им. Г.В. Плеханова</t>
  </si>
  <si>
    <t>Декабрь 2014</t>
  </si>
  <si>
    <t>Россия</t>
  </si>
  <si>
    <t>Кафедра экономики и управления на предприятии Краснодарского филиала</t>
  </si>
  <si>
    <t>Оценка эффективности инвестиционного проекта</t>
  </si>
  <si>
    <t>Козловская Светлана Алексеевна</t>
  </si>
  <si>
    <t>Учебное пособие без грифа</t>
  </si>
  <si>
    <t>ИП Голубь Н.В.</t>
  </si>
  <si>
    <t>Январь 2014</t>
  </si>
  <si>
    <t>Россия</t>
  </si>
  <si>
    <t>Кафедра экономики и управления на предприятии Краснодарского филиала</t>
  </si>
  <si>
    <t>Экономика предприятия ресторанно-гостиничного бизнеса. Методическое пособие по подготовке к практическим занятиям по направлению 080200 «Менеджмент» (бакалавриат)</t>
  </si>
  <si>
    <t>Козловская Светлана Алексеевна</t>
  </si>
  <si>
    <t>Методическое пособие</t>
  </si>
  <si>
    <t>ИП Голубь Н.В.</t>
  </si>
  <si>
    <t>Март 2014</t>
  </si>
  <si>
    <t>Россия</t>
  </si>
  <si>
    <t>Кафедра экономики и управления на предприятии Краснодарского филиала</t>
  </si>
  <si>
    <t>Экономика предприятия ресторанно-гостиничного бизнеса. Тематика контрольных работ и методические указания по их выполнению по направлению 080200 «Менеджмент» (бакалавриат)</t>
  </si>
  <si>
    <t>Козловская Светлана Алексеевна</t>
  </si>
  <si>
    <t>Методическое пособие</t>
  </si>
  <si>
    <t>ИП Голубь Н.В.</t>
  </si>
  <si>
    <t>Март 2014</t>
  </si>
  <si>
    <t>Россия</t>
  </si>
  <si>
    <t>Кафедра экономики и управления на предприятии Краснодарского филиала</t>
  </si>
  <si>
    <t>Управление проектами. Тематика контрольных работ и методические указания по их выполнению по направлению 080200 «Менеджмент» (бакалавриат)</t>
  </si>
  <si>
    <t>Козловская Светлана Алексеевна</t>
  </si>
  <si>
    <t>Методическое пособие</t>
  </si>
  <si>
    <t>ИП Голубь Н.В.</t>
  </si>
  <si>
    <t>Март 2014</t>
  </si>
  <si>
    <t>Россия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</si>
</sst>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419]mmmm\ yyyy"/>
  </numFmts>
  <fonts count="37" x14ac:knownFonts="1">
    <font>
      <sz val="10"/>
      <name val="Arial"/>
    </font>
    <font>
      <sz val="13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2"/>
      <color rgb="FF000000"/>
      <name val="Times New Roman"/>
    </font>
    <font>
      <b/>
      <sz val="10"/>
      <name val="Arial"/>
    </font>
    <font>
      <b/>
      <sz val="11"/>
      <name val="Arial"/>
    </font>
    <font>
      <sz val="12"/>
      <color rgb="FF000000"/>
      <name val="Times New Roman"/>
    </font>
    <font>
      <sz val="11"/>
      <color rgb="FF000000"/>
      <name val="Times New Roman"/>
    </font>
    <font>
      <sz val="11"/>
      <color rgb="FF000000"/>
      <name val="Arial"/>
    </font>
    <font>
      <b/>
      <sz val="10"/>
      <color rgb="FF000000"/>
      <name val="Calibri"/>
    </font>
    <font>
      <b/>
      <sz val="11"/>
      <color rgb="FF000000"/>
      <name val="Calibri"/>
    </font>
    <font>
      <sz val="9"/>
      <color rgb="FF999999"/>
      <name val="Times New Roman"/>
    </font>
    <font>
      <b/>
      <sz val="12"/>
      <name val="Times New Roman"/>
    </font>
    <font>
      <sz val="12"/>
      <name val="Times New Roman"/>
    </font>
    <font>
      <sz val="14"/>
      <color rgb="FF000000"/>
      <name val="Times New Roman"/>
    </font>
    <font>
      <b/>
      <sz val="15"/>
      <color rgb="FF000000"/>
      <name val="Times New Roman"/>
    </font>
    <font>
      <sz val="11"/>
      <color rgb="FFFF0000"/>
      <name val="Times New Roman"/>
    </font>
    <font>
      <sz val="11"/>
      <color rgb="FF008000"/>
      <name val="Times New Roman"/>
    </font>
    <font>
      <b/>
      <sz val="12"/>
      <name val="Arial"/>
    </font>
    <font>
      <sz val="10"/>
      <name val="Arial"/>
    </font>
    <font>
      <sz val="9"/>
      <color rgb="FF000000"/>
      <name val="Times New Roman"/>
    </font>
    <font>
      <sz val="10"/>
      <color rgb="FF000000"/>
      <name val="Calibri"/>
    </font>
    <font>
      <b/>
      <sz val="14"/>
      <color rgb="FF999999"/>
      <name val="Times New Roman"/>
    </font>
    <font>
      <sz val="12"/>
      <color rgb="FF000000"/>
      <name val="Calibri"/>
    </font>
    <font>
      <sz val="11"/>
      <color rgb="FF548235"/>
      <name val="Times New Roman"/>
    </font>
    <font>
      <u/>
      <sz val="20"/>
      <color rgb="FF000000"/>
      <name val="Times New Roman"/>
    </font>
    <font>
      <sz val="16"/>
      <color rgb="FF000000"/>
      <name val="Times New Roman"/>
    </font>
    <font>
      <sz val="10"/>
      <name val="Arial"/>
    </font>
    <font>
      <sz val="10"/>
      <color rgb="FF999999"/>
      <name val="Times New Roman"/>
    </font>
    <font>
      <sz val="11"/>
      <name val="Arial"/>
    </font>
    <font>
      <sz val="10"/>
      <color rgb="FF000000"/>
      <name val="Times New Roman"/>
    </font>
    <font>
      <sz val="11"/>
      <name val="Arial"/>
    </font>
    <font>
      <sz val="11"/>
      <name val="Times New Roman"/>
    </font>
    <font>
      <sz val="10"/>
      <color rgb="FF000000"/>
      <name val="Arial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E3F5DC"/>
        <bgColor rgb="FFE3F5DC"/>
      </patternFill>
    </fill>
    <fill>
      <patternFill patternType="solid">
        <fgColor rgb="FFFEFFCA"/>
        <bgColor rgb="FFFEFFCA"/>
      </patternFill>
    </fill>
    <fill>
      <patternFill patternType="solid">
        <fgColor rgb="FFF4DFDF"/>
        <bgColor rgb="FFF4DFDF"/>
      </patternFill>
    </fill>
    <fill>
      <patternFill patternType="solid">
        <fgColor rgb="FFFCE2B4"/>
        <bgColor rgb="FFFCE2B4"/>
      </patternFill>
    </fill>
    <fill>
      <patternFill patternType="solid">
        <fgColor rgb="FFFFE599"/>
        <bgColor rgb="FFFFE599"/>
      </patternFill>
    </fill>
    <fill>
      <patternFill patternType="solid">
        <fgColor rgb="FFFCE5CD"/>
        <bgColor rgb="FFFCE5CD"/>
      </patternFill>
    </fill>
    <fill>
      <patternFill patternType="solid">
        <fgColor rgb="FFE7E3F9"/>
        <bgColor rgb="FFE7E3F9"/>
      </patternFill>
    </fill>
    <fill>
      <patternFill patternType="solid">
        <fgColor rgb="FFFF9900"/>
        <bgColor rgb="FFFF9900"/>
      </patternFill>
    </fill>
    <fill>
      <patternFill patternType="solid">
        <fgColor rgb="FFFFF2CC"/>
        <bgColor rgb="FFFFF2CC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7" fillId="3" borderId="4" xfId="0" applyFont="1" applyFill="1" applyBorder="1" applyAlignment="1">
      <alignment vertical="top" wrapText="1"/>
    </xf>
    <xf numFmtId="0" fontId="7" fillId="5" borderId="4" xfId="0" applyFont="1" applyFill="1" applyBorder="1" applyAlignment="1">
      <alignment vertical="top" wrapText="1"/>
    </xf>
    <xf numFmtId="0" fontId="13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8" fillId="6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5" fillId="0" borderId="11" xfId="0" applyFont="1" applyBorder="1"/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top" wrapText="1"/>
    </xf>
    <xf numFmtId="165" fontId="20" fillId="2" borderId="7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/>
    <xf numFmtId="164" fontId="15" fillId="0" borderId="4" xfId="0" applyNumberFormat="1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vertical="center" wrapText="1"/>
    </xf>
    <xf numFmtId="0" fontId="8" fillId="7" borderId="4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7" fillId="7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3" borderId="4" xfId="0" applyFont="1" applyFill="1" applyBorder="1" applyAlignment="1">
      <alignment vertical="top"/>
    </xf>
    <xf numFmtId="0" fontId="2" fillId="3" borderId="4" xfId="0" applyFont="1" applyFill="1" applyBorder="1" applyAlignment="1">
      <alignment horizontal="center" vertical="top" wrapText="1"/>
    </xf>
    <xf numFmtId="165" fontId="13" fillId="2" borderId="4" xfId="0" applyNumberFormat="1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vertical="top"/>
    </xf>
    <xf numFmtId="164" fontId="5" fillId="0" borderId="7" xfId="0" applyNumberFormat="1" applyFont="1" applyBorder="1" applyAlignment="1">
      <alignment horizontal="center" vertical="top" wrapText="1"/>
    </xf>
    <xf numFmtId="0" fontId="20" fillId="7" borderId="6" xfId="0" applyFont="1" applyFill="1" applyBorder="1" applyAlignment="1">
      <alignment horizontal="left" vertical="top" wrapText="1"/>
    </xf>
    <xf numFmtId="0" fontId="20" fillId="7" borderId="7" xfId="0" applyFont="1" applyFill="1" applyBorder="1" applyAlignment="1">
      <alignment horizontal="left" vertical="top" wrapText="1"/>
    </xf>
    <xf numFmtId="0" fontId="20" fillId="7" borderId="7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center" vertical="top" wrapText="1"/>
    </xf>
    <xf numFmtId="0" fontId="20" fillId="7" borderId="7" xfId="0" applyFont="1" applyFill="1" applyBorder="1" applyAlignment="1">
      <alignment horizontal="center" vertical="top" wrapText="1"/>
    </xf>
    <xf numFmtId="164" fontId="20" fillId="7" borderId="7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165" fontId="6" fillId="2" borderId="7" xfId="0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/>
    </xf>
    <xf numFmtId="17" fontId="9" fillId="0" borderId="1" xfId="0" applyNumberFormat="1" applyFont="1" applyBorder="1" applyAlignment="1">
      <alignment horizontal="center" vertical="center"/>
    </xf>
    <xf numFmtId="0" fontId="20" fillId="7" borderId="6" xfId="0" applyFont="1" applyFill="1" applyBorder="1" applyAlignment="1">
      <alignment horizontal="left" vertical="top" wrapText="1"/>
    </xf>
    <xf numFmtId="0" fontId="23" fillId="6" borderId="1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wrapText="1"/>
    </xf>
    <xf numFmtId="14" fontId="20" fillId="7" borderId="7" xfId="0" applyNumberFormat="1" applyFont="1" applyFill="1" applyBorder="1" applyAlignment="1">
      <alignment horizontal="center" vertical="top" wrapText="1"/>
    </xf>
    <xf numFmtId="0" fontId="14" fillId="7" borderId="4" xfId="0" applyFont="1" applyFill="1" applyBorder="1" applyAlignment="1">
      <alignment horizontal="center" vertical="top" wrapText="1"/>
    </xf>
    <xf numFmtId="165" fontId="14" fillId="7" borderId="4" xfId="0" applyNumberFormat="1" applyFont="1" applyFill="1" applyBorder="1" applyAlignment="1">
      <alignment horizontal="center" vertical="top" wrapText="1"/>
    </xf>
    <xf numFmtId="0" fontId="14" fillId="7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2" fillId="0" borderId="4" xfId="0" applyFont="1" applyBorder="1" applyAlignment="1">
      <alignment wrapText="1"/>
    </xf>
    <xf numFmtId="0" fontId="2" fillId="6" borderId="1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wrapText="1"/>
    </xf>
    <xf numFmtId="4" fontId="13" fillId="0" borderId="7" xfId="0" applyNumberFormat="1" applyFont="1" applyBorder="1" applyAlignment="1">
      <alignment horizontal="center" wrapText="1"/>
    </xf>
    <xf numFmtId="0" fontId="14" fillId="0" borderId="4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top" wrapText="1"/>
    </xf>
    <xf numFmtId="0" fontId="27" fillId="0" borderId="1" xfId="0" applyFont="1" applyBorder="1"/>
    <xf numFmtId="0" fontId="28" fillId="6" borderId="7" xfId="0" applyFont="1" applyFill="1" applyBorder="1" applyAlignment="1">
      <alignment wrapText="1"/>
    </xf>
    <xf numFmtId="0" fontId="20" fillId="6" borderId="7" xfId="0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165" fontId="15" fillId="2" borderId="4" xfId="0" applyNumberFormat="1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wrapText="1"/>
    </xf>
    <xf numFmtId="0" fontId="29" fillId="3" borderId="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top" wrapText="1"/>
    </xf>
    <xf numFmtId="0" fontId="14" fillId="7" borderId="4" xfId="0" applyFont="1" applyFill="1" applyBorder="1" applyAlignment="1">
      <alignment vertical="top" wrapText="1"/>
    </xf>
    <xf numFmtId="17" fontId="3" fillId="0" borderId="1" xfId="0" applyNumberFormat="1" applyFont="1" applyBorder="1"/>
    <xf numFmtId="0" fontId="28" fillId="6" borderId="7" xfId="0" applyFont="1" applyFill="1" applyBorder="1" applyAlignment="1">
      <alignment wrapText="1"/>
    </xf>
    <xf numFmtId="0" fontId="20" fillId="8" borderId="6" xfId="0" applyFont="1" applyFill="1" applyBorder="1" applyAlignment="1">
      <alignment horizontal="left" vertical="top" wrapText="1"/>
    </xf>
    <xf numFmtId="0" fontId="24" fillId="2" borderId="4" xfId="0" applyFont="1" applyFill="1" applyBorder="1" applyAlignment="1">
      <alignment wrapText="1"/>
    </xf>
    <xf numFmtId="0" fontId="28" fillId="6" borderId="7" xfId="0" applyFont="1" applyFill="1" applyBorder="1" applyAlignment="1">
      <alignment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0" fillId="0" borderId="1" xfId="0" applyFont="1" applyBorder="1" applyAlignment="1">
      <alignment vertical="top"/>
    </xf>
    <xf numFmtId="0" fontId="14" fillId="5" borderId="4" xfId="0" applyFont="1" applyFill="1" applyBorder="1" applyAlignment="1">
      <alignment horizontal="center" vertical="top" wrapText="1"/>
    </xf>
    <xf numFmtId="0" fontId="14" fillId="5" borderId="4" xfId="0" applyFont="1" applyFill="1" applyBorder="1" applyAlignment="1">
      <alignment horizontal="center" vertical="top" wrapText="1"/>
    </xf>
    <xf numFmtId="165" fontId="15" fillId="2" borderId="6" xfId="0" applyNumberFormat="1" applyFont="1" applyFill="1" applyBorder="1" applyAlignment="1">
      <alignment horizontal="center" vertical="center" wrapText="1"/>
    </xf>
    <xf numFmtId="0" fontId="30" fillId="8" borderId="7" xfId="0" applyFont="1" applyFill="1" applyBorder="1" applyAlignment="1">
      <alignment vertical="top" wrapText="1"/>
    </xf>
    <xf numFmtId="0" fontId="20" fillId="8" borderId="7" xfId="0" applyFont="1" applyFill="1" applyBorder="1" applyAlignment="1">
      <alignment horizontal="left" vertical="top" wrapText="1"/>
    </xf>
    <xf numFmtId="0" fontId="20" fillId="8" borderId="7" xfId="0" applyFont="1" applyFill="1" applyBorder="1" applyAlignment="1">
      <alignment horizontal="left" vertical="top" wrapText="1"/>
    </xf>
    <xf numFmtId="17" fontId="20" fillId="6" borderId="7" xfId="0" applyNumberFormat="1" applyFont="1" applyFill="1" applyBorder="1" applyAlignment="1">
      <alignment horizontal="center" vertical="top" wrapText="1"/>
    </xf>
    <xf numFmtId="0" fontId="20" fillId="8" borderId="7" xfId="0" applyFont="1" applyFill="1" applyBorder="1" applyAlignment="1">
      <alignment horizontal="center" vertical="top" wrapText="1"/>
    </xf>
    <xf numFmtId="164" fontId="20" fillId="8" borderId="7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wrapText="1"/>
    </xf>
    <xf numFmtId="0" fontId="2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8" fillId="4" borderId="4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left" vertical="top" wrapText="1"/>
    </xf>
    <xf numFmtId="0" fontId="20" fillId="9" borderId="6" xfId="0" applyFont="1" applyFill="1" applyBorder="1" applyAlignment="1">
      <alignment horizontal="left" vertical="top" wrapText="1"/>
    </xf>
    <xf numFmtId="0" fontId="20" fillId="9" borderId="7" xfId="0" applyFont="1" applyFill="1" applyBorder="1" applyAlignment="1">
      <alignment horizontal="center" vertical="top" wrapText="1"/>
    </xf>
    <xf numFmtId="0" fontId="28" fillId="9" borderId="7" xfId="0" applyFont="1" applyFill="1" applyBorder="1" applyAlignment="1">
      <alignment wrapText="1"/>
    </xf>
    <xf numFmtId="0" fontId="20" fillId="9" borderId="7" xfId="0" applyFont="1" applyFill="1" applyBorder="1" applyAlignment="1">
      <alignment horizontal="center" vertical="top" wrapText="1"/>
    </xf>
    <xf numFmtId="0" fontId="31" fillId="3" borderId="1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left" vertical="top" wrapText="1"/>
    </xf>
    <xf numFmtId="0" fontId="14" fillId="5" borderId="4" xfId="0" applyFont="1" applyFill="1" applyBorder="1" applyAlignment="1">
      <alignment vertical="top" wrapText="1"/>
    </xf>
    <xf numFmtId="0" fontId="20" fillId="9" borderId="7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165" fontId="8" fillId="2" borderId="5" xfId="0" applyNumberFormat="1" applyFont="1" applyFill="1" applyBorder="1" applyAlignment="1">
      <alignment horizontal="center" vertical="top" wrapText="1"/>
    </xf>
    <xf numFmtId="0" fontId="32" fillId="0" borderId="1" xfId="0" applyFont="1" applyBorder="1"/>
    <xf numFmtId="0" fontId="22" fillId="0" borderId="1" xfId="0" applyFont="1" applyBorder="1" applyAlignment="1">
      <alignment vertical="top" wrapText="1"/>
    </xf>
    <xf numFmtId="0" fontId="14" fillId="4" borderId="4" xfId="0" applyFont="1" applyFill="1" applyBorder="1" applyAlignment="1">
      <alignment horizontal="center" vertical="top" wrapText="1"/>
    </xf>
    <xf numFmtId="0" fontId="14" fillId="4" borderId="4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vertical="top" wrapText="1"/>
    </xf>
    <xf numFmtId="0" fontId="17" fillId="4" borderId="4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33" fillId="6" borderId="4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vertical="top" wrapText="1"/>
    </xf>
    <xf numFmtId="0" fontId="20" fillId="5" borderId="7" xfId="0" applyFont="1" applyFill="1" applyBorder="1" applyAlignment="1">
      <alignment horizontal="center" vertical="top" wrapText="1"/>
    </xf>
    <xf numFmtId="164" fontId="20" fillId="5" borderId="7" xfId="0" applyNumberFormat="1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33" fillId="6" borderId="4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vertical="top"/>
    </xf>
    <xf numFmtId="0" fontId="20" fillId="4" borderId="6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left" vertical="top" wrapText="1"/>
    </xf>
    <xf numFmtId="0" fontId="14" fillId="10" borderId="4" xfId="0" applyFont="1" applyFill="1" applyBorder="1" applyAlignment="1">
      <alignment horizontal="center" vertical="top" wrapText="1"/>
    </xf>
    <xf numFmtId="0" fontId="14" fillId="10" borderId="4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wrapText="1"/>
    </xf>
    <xf numFmtId="4" fontId="8" fillId="6" borderId="4" xfId="0" applyNumberFormat="1" applyFont="1" applyFill="1" applyBorder="1" applyAlignment="1">
      <alignment horizontal="center" vertical="center" wrapText="1"/>
    </xf>
    <xf numFmtId="4" fontId="33" fillId="6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8" fillId="6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vertical="top"/>
    </xf>
    <xf numFmtId="0" fontId="8" fillId="2" borderId="4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vertical="top" wrapText="1"/>
    </xf>
    <xf numFmtId="0" fontId="33" fillId="7" borderId="4" xfId="0" applyFont="1" applyFill="1" applyBorder="1" applyAlignment="1">
      <alignment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33" fillId="11" borderId="4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left" vertical="top" wrapText="1"/>
    </xf>
    <xf numFmtId="0" fontId="28" fillId="5" borderId="7" xfId="0" applyFont="1" applyFill="1" applyBorder="1" applyAlignment="1">
      <alignment wrapText="1"/>
    </xf>
    <xf numFmtId="0" fontId="20" fillId="5" borderId="7" xfId="0" applyFont="1" applyFill="1" applyBorder="1" applyAlignment="1">
      <alignment horizontal="center" vertical="top" wrapText="1"/>
    </xf>
    <xf numFmtId="0" fontId="33" fillId="7" borderId="4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0" fontId="33" fillId="9" borderId="4" xfId="0" applyFont="1" applyFill="1" applyBorder="1" applyAlignment="1">
      <alignment horizontal="center" vertical="top" wrapText="1"/>
    </xf>
    <xf numFmtId="164" fontId="20" fillId="4" borderId="7" xfId="0" applyNumberFormat="1" applyFont="1" applyFill="1" applyBorder="1" applyAlignment="1">
      <alignment horizontal="center" vertical="top" wrapText="1"/>
    </xf>
    <xf numFmtId="0" fontId="33" fillId="5" borderId="4" xfId="0" applyFont="1" applyFill="1" applyBorder="1" applyAlignment="1">
      <alignment horizontal="center" vertical="top" wrapText="1"/>
    </xf>
    <xf numFmtId="4" fontId="8" fillId="7" borderId="4" xfId="0" applyNumberFormat="1" applyFont="1" applyFill="1" applyBorder="1" applyAlignment="1">
      <alignment horizontal="center" vertical="center" wrapText="1"/>
    </xf>
    <xf numFmtId="14" fontId="20" fillId="4" borderId="7" xfId="0" applyNumberFormat="1" applyFont="1" applyFill="1" applyBorder="1" applyAlignment="1">
      <alignment horizontal="center" vertical="top" wrapText="1"/>
    </xf>
    <xf numFmtId="4" fontId="33" fillId="7" borderId="4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wrapText="1"/>
    </xf>
    <xf numFmtId="0" fontId="1" fillId="0" borderId="1" xfId="0" applyFont="1" applyBorder="1"/>
    <xf numFmtId="0" fontId="8" fillId="7" borderId="9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left" vertical="top" wrapText="1"/>
    </xf>
    <xf numFmtId="0" fontId="20" fillId="5" borderId="7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left" vertical="top" wrapText="1"/>
    </xf>
    <xf numFmtId="0" fontId="20" fillId="2" borderId="7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vertical="top" wrapText="1"/>
    </xf>
    <xf numFmtId="0" fontId="8" fillId="5" borderId="4" xfId="0" applyFont="1" applyFill="1" applyBorder="1" applyAlignment="1">
      <alignment horizontal="center" vertical="top" wrapText="1"/>
    </xf>
    <xf numFmtId="0" fontId="8" fillId="10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/>
    </xf>
    <xf numFmtId="0" fontId="33" fillId="5" borderId="4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horizontal="center" vertical="center" wrapText="1"/>
    </xf>
    <xf numFmtId="164" fontId="20" fillId="2" borderId="7" xfId="0" applyNumberFormat="1" applyFont="1" applyFill="1" applyBorder="1" applyAlignment="1">
      <alignment horizontal="center" vertical="top" wrapText="1"/>
    </xf>
    <xf numFmtId="4" fontId="8" fillId="5" borderId="4" xfId="0" applyNumberFormat="1" applyFont="1" applyFill="1" applyBorder="1" applyAlignment="1">
      <alignment horizontal="center" vertical="center" wrapText="1"/>
    </xf>
    <xf numFmtId="4" fontId="33" fillId="5" borderId="4" xfId="0" applyNumberFormat="1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vertical="top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top" wrapText="1"/>
    </xf>
    <xf numFmtId="0" fontId="17" fillId="10" borderId="4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center" wrapText="1"/>
    </xf>
    <xf numFmtId="14" fontId="20" fillId="2" borderId="7" xfId="0" applyNumberFormat="1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vertical="center" wrapText="1"/>
    </xf>
    <xf numFmtId="0" fontId="33" fillId="5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 wrapText="1"/>
    </xf>
    <xf numFmtId="0" fontId="28" fillId="5" borderId="7" xfId="0" applyFont="1" applyFill="1" applyBorder="1" applyAlignment="1">
      <alignment wrapText="1"/>
    </xf>
    <xf numFmtId="0" fontId="8" fillId="4" borderId="4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/>
    </xf>
    <xf numFmtId="0" fontId="8" fillId="4" borderId="4" xfId="0" applyFont="1" applyFill="1" applyBorder="1" applyAlignment="1">
      <alignment horizontal="center" vertical="top"/>
    </xf>
    <xf numFmtId="0" fontId="20" fillId="12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33" fillId="5" borderId="4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top" wrapText="1"/>
    </xf>
    <xf numFmtId="0" fontId="28" fillId="5" borderId="7" xfId="0" applyFont="1" applyFill="1" applyBorder="1" applyAlignment="1">
      <alignment horizontal="center" wrapText="1"/>
    </xf>
    <xf numFmtId="0" fontId="20" fillId="10" borderId="6" xfId="0" applyFont="1" applyFill="1" applyBorder="1" applyAlignment="1">
      <alignment horizontal="left" vertical="top" wrapText="1"/>
    </xf>
    <xf numFmtId="165" fontId="8" fillId="5" borderId="4" xfId="0" applyNumberFormat="1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left" vertical="top" wrapText="1"/>
    </xf>
    <xf numFmtId="0" fontId="20" fillId="10" borderId="7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center" vertical="top" wrapText="1"/>
    </xf>
    <xf numFmtId="164" fontId="20" fillId="10" borderId="7" xfId="0" applyNumberFormat="1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vertical="top" wrapText="1"/>
    </xf>
    <xf numFmtId="14" fontId="20" fillId="10" borderId="7" xfId="0" applyNumberFormat="1" applyFont="1" applyFill="1" applyBorder="1" applyAlignment="1">
      <alignment horizontal="center" vertical="top" wrapText="1"/>
    </xf>
    <xf numFmtId="0" fontId="33" fillId="4" borderId="1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28" fillId="4" borderId="7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/>
    </xf>
    <xf numFmtId="17" fontId="20" fillId="4" borderId="7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/>
    </xf>
    <xf numFmtId="0" fontId="20" fillId="4" borderId="7" xfId="0" applyFont="1" applyFill="1" applyBorder="1" applyAlignment="1">
      <alignment vertical="top" wrapText="1"/>
    </xf>
    <xf numFmtId="165" fontId="28" fillId="4" borderId="7" xfId="0" applyNumberFormat="1" applyFont="1" applyFill="1" applyBorder="1" applyAlignment="1">
      <alignment wrapText="1"/>
    </xf>
    <xf numFmtId="0" fontId="20" fillId="4" borderId="7" xfId="0" applyFont="1" applyFill="1" applyBorder="1" applyAlignment="1">
      <alignment horizontal="right" vertical="top" wrapText="1"/>
    </xf>
    <xf numFmtId="4" fontId="3" fillId="3" borderId="1" xfId="0" applyNumberFormat="1" applyFont="1" applyFill="1" applyBorder="1"/>
    <xf numFmtId="0" fontId="8" fillId="10" borderId="4" xfId="0" applyFont="1" applyFill="1" applyBorder="1" applyAlignment="1">
      <alignment horizontal="center" vertical="top" wrapText="1"/>
    </xf>
    <xf numFmtId="165" fontId="8" fillId="4" borderId="4" xfId="0" applyNumberFormat="1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vertical="top" wrapText="1"/>
    </xf>
    <xf numFmtId="0" fontId="8" fillId="10" borderId="4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vertical="center" wrapText="1"/>
    </xf>
    <xf numFmtId="0" fontId="8" fillId="10" borderId="4" xfId="0" applyFont="1" applyFill="1" applyBorder="1" applyAlignment="1">
      <alignment horizontal="center" vertical="top"/>
    </xf>
    <xf numFmtId="0" fontId="33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vertical="top"/>
    </xf>
    <xf numFmtId="4" fontId="8" fillId="2" borderId="4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vertical="top" wrapText="1"/>
    </xf>
    <xf numFmtId="0" fontId="8" fillId="10" borderId="4" xfId="0" applyFont="1" applyFill="1" applyBorder="1" applyAlignment="1">
      <alignment vertical="center" wrapText="1"/>
    </xf>
    <xf numFmtId="0" fontId="33" fillId="10" borderId="4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vertical="top" wrapText="1"/>
    </xf>
    <xf numFmtId="0" fontId="8" fillId="10" borderId="4" xfId="0" applyFont="1" applyFill="1" applyBorder="1" applyAlignment="1">
      <alignment horizontal="center" vertical="center" wrapText="1"/>
    </xf>
    <xf numFmtId="17" fontId="20" fillId="2" borderId="7" xfId="0" applyNumberFormat="1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wrapText="1"/>
    </xf>
    <xf numFmtId="0" fontId="20" fillId="2" borderId="7" xfId="0" applyFont="1" applyFill="1" applyBorder="1" applyAlignment="1">
      <alignment horizontal="right" vertical="top" wrapText="1"/>
    </xf>
    <xf numFmtId="4" fontId="8" fillId="10" borderId="4" xfId="0" applyNumberFormat="1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165" fontId="8" fillId="10" borderId="4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top" wrapText="1"/>
    </xf>
    <xf numFmtId="0" fontId="20" fillId="2" borderId="7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right" vertical="top" wrapText="1"/>
    </xf>
    <xf numFmtId="0" fontId="20" fillId="2" borderId="7" xfId="0" applyFont="1" applyFill="1" applyBorder="1" applyAlignment="1">
      <alignment vertical="top" wrapText="1"/>
    </xf>
    <xf numFmtId="0" fontId="28" fillId="2" borderId="7" xfId="0" applyFont="1" applyFill="1" applyBorder="1" applyAlignment="1">
      <alignment wrapText="1"/>
    </xf>
    <xf numFmtId="0" fontId="28" fillId="10" borderId="7" xfId="0" applyFont="1" applyFill="1" applyBorder="1" applyAlignment="1">
      <alignment wrapText="1"/>
    </xf>
    <xf numFmtId="17" fontId="20" fillId="10" borderId="7" xfId="0" applyNumberFormat="1" applyFont="1" applyFill="1" applyBorder="1" applyAlignment="1">
      <alignment horizontal="center" vertical="top" wrapText="1"/>
    </xf>
    <xf numFmtId="0" fontId="20" fillId="10" borderId="7" xfId="0" applyFont="1" applyFill="1" applyBorder="1" applyAlignment="1">
      <alignment vertical="top" wrapText="1"/>
    </xf>
    <xf numFmtId="0" fontId="20" fillId="10" borderId="7" xfId="0" applyFont="1" applyFill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31" fillId="3" borderId="1" xfId="0" applyFont="1" applyFill="1" applyBorder="1" applyAlignment="1">
      <alignment horizontal="center" vertical="center" wrapText="1"/>
    </xf>
    <xf numFmtId="0" fontId="34" fillId="0" borderId="1" xfId="0" applyFont="1" applyBorder="1"/>
    <xf numFmtId="0" fontId="34" fillId="3" borderId="1" xfId="0" applyFont="1" applyFill="1" applyBorder="1"/>
    <xf numFmtId="0" fontId="0" fillId="0" borderId="0" xfId="0" applyAlignment="1">
      <alignment wrapText="1"/>
    </xf>
    <xf numFmtId="0" fontId="28" fillId="3" borderId="1" xfId="0" applyFont="1" applyFill="1" applyBorder="1" applyAlignment="1">
      <alignment wrapText="1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33" fillId="6" borderId="4" xfId="0" applyFont="1" applyFill="1" applyBorder="1" applyAlignment="1">
      <alignment horizontal="left" vertical="top" wrapText="1"/>
    </xf>
    <xf numFmtId="0" fontId="33" fillId="7" borderId="4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10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35" fillId="2" borderId="6" xfId="0" applyFont="1" applyFill="1" applyBorder="1" applyAlignment="1">
      <alignment horizontal="left" vertical="top" wrapText="1"/>
    </xf>
    <xf numFmtId="0" fontId="35" fillId="2" borderId="7" xfId="0" applyFont="1" applyFill="1" applyBorder="1" applyAlignment="1">
      <alignment horizontal="center" vertical="top" wrapText="1"/>
    </xf>
    <xf numFmtId="0" fontId="35" fillId="2" borderId="7" xfId="0" applyFont="1" applyFill="1" applyBorder="1" applyAlignment="1">
      <alignment wrapText="1"/>
    </xf>
    <xf numFmtId="0" fontId="35" fillId="2" borderId="7" xfId="0" applyFont="1" applyFill="1" applyBorder="1" applyAlignment="1">
      <alignment horizontal="right" vertical="top" wrapText="1"/>
    </xf>
    <xf numFmtId="0" fontId="35" fillId="2" borderId="7" xfId="0" applyFont="1" applyFill="1" applyBorder="1" applyAlignment="1">
      <alignment vertical="top" wrapText="1"/>
    </xf>
    <xf numFmtId="0" fontId="35" fillId="0" borderId="0" xfId="0" applyFont="1"/>
    <xf numFmtId="17" fontId="35" fillId="2" borderId="7" xfId="0" applyNumberFormat="1" applyFont="1" applyFill="1" applyBorder="1" applyAlignment="1">
      <alignment horizontal="center" vertical="top" wrapText="1"/>
    </xf>
    <xf numFmtId="0" fontId="28" fillId="9" borderId="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36" fillId="2" borderId="4" xfId="0" applyFont="1" applyFill="1" applyBorder="1" applyAlignment="1">
      <alignment horizontal="left" vertical="top" wrapText="1"/>
    </xf>
    <xf numFmtId="0" fontId="36" fillId="2" borderId="4" xfId="0" applyFont="1" applyFill="1" applyBorder="1" applyAlignment="1">
      <alignment horizontal="center" vertical="top" wrapText="1"/>
    </xf>
    <xf numFmtId="0" fontId="36" fillId="2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1">
    <dxf>
      <fill>
        <patternFill patternType="solid">
          <fgColor rgb="FFB6D7A8"/>
          <bgColor rgb="FFB6D7A8"/>
        </patternFill>
      </fill>
      <border>
        <left/>
        <right/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/>
  </sheetViews>
  <sheetFormatPr defaultColWidth="17.28515625" defaultRowHeight="15.75" customHeight="1" x14ac:dyDescent="0.2"/>
  <cols>
    <col min="1" max="1" width="13.5703125" customWidth="1"/>
    <col min="2" max="11" width="10.140625" customWidth="1"/>
  </cols>
  <sheetData>
    <row r="1" spans="1:11" ht="18.75" customHeight="1" x14ac:dyDescent="0.2">
      <c r="A1" s="1"/>
      <c r="B1" s="335" t="s">
        <v>1</v>
      </c>
      <c r="C1" s="336"/>
      <c r="D1" s="336"/>
      <c r="E1" s="336"/>
      <c r="F1" s="336"/>
      <c r="G1" s="336"/>
      <c r="H1" s="336"/>
      <c r="I1" s="336"/>
      <c r="J1" s="336"/>
      <c r="K1" s="1"/>
    </row>
    <row r="2" spans="1:11" ht="16.5" customHeight="1" x14ac:dyDescent="0.2">
      <c r="A2" s="1"/>
      <c r="B2" s="336"/>
      <c r="C2" s="336"/>
      <c r="D2" s="336"/>
      <c r="E2" s="336"/>
      <c r="F2" s="336"/>
      <c r="G2" s="336"/>
      <c r="H2" s="336"/>
      <c r="I2" s="336"/>
      <c r="J2" s="336"/>
      <c r="K2" s="1"/>
    </row>
    <row r="3" spans="1:11" ht="16.5" customHeight="1" x14ac:dyDescent="0.2">
      <c r="A3" s="1"/>
      <c r="B3" s="336"/>
      <c r="C3" s="336"/>
      <c r="D3" s="336"/>
      <c r="E3" s="336"/>
      <c r="F3" s="336"/>
      <c r="G3" s="336"/>
      <c r="H3" s="336"/>
      <c r="I3" s="336"/>
      <c r="J3" s="336"/>
      <c r="K3" s="1"/>
    </row>
    <row r="4" spans="1:11" ht="16.5" customHeight="1" x14ac:dyDescent="0.2">
      <c r="A4" s="1"/>
      <c r="B4" s="336"/>
      <c r="C4" s="336"/>
      <c r="D4" s="336"/>
      <c r="E4" s="336"/>
      <c r="F4" s="336"/>
      <c r="G4" s="336"/>
      <c r="H4" s="336"/>
      <c r="I4" s="336"/>
      <c r="J4" s="336"/>
      <c r="K4" s="1"/>
    </row>
    <row r="5" spans="1:11" ht="39" customHeight="1" x14ac:dyDescent="0.2">
      <c r="A5" s="1"/>
      <c r="B5" s="336"/>
      <c r="C5" s="336"/>
      <c r="D5" s="336"/>
      <c r="E5" s="336"/>
      <c r="F5" s="336"/>
      <c r="G5" s="336"/>
      <c r="H5" s="336"/>
      <c r="I5" s="336"/>
      <c r="J5" s="336"/>
      <c r="K5" s="1"/>
    </row>
    <row r="6" spans="1:11" ht="16.5" customHeight="1" x14ac:dyDescent="0.2">
      <c r="A6" s="1"/>
      <c r="B6" s="336"/>
      <c r="C6" s="336"/>
      <c r="D6" s="336"/>
      <c r="E6" s="336"/>
      <c r="F6" s="336"/>
      <c r="G6" s="336"/>
      <c r="H6" s="336"/>
      <c r="I6" s="336"/>
      <c r="J6" s="336"/>
      <c r="K6" s="1"/>
    </row>
    <row r="7" spans="1:11" ht="16.5" customHeight="1" x14ac:dyDescent="0.25">
      <c r="A7" s="2"/>
      <c r="B7" s="2"/>
      <c r="C7" s="2"/>
      <c r="D7" s="1"/>
      <c r="E7" s="1"/>
      <c r="F7" s="1"/>
      <c r="G7" s="1"/>
      <c r="H7" s="1"/>
      <c r="I7" s="1"/>
      <c r="J7" s="1"/>
      <c r="K7" s="1"/>
    </row>
    <row r="8" spans="1:11" ht="16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6.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customHeight="1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8.75" customHeight="1" x14ac:dyDescent="0.2">
      <c r="A11" s="44"/>
      <c r="B11" s="340" t="s">
        <v>332</v>
      </c>
      <c r="C11" s="336"/>
      <c r="D11" s="336"/>
      <c r="E11" s="336"/>
      <c r="F11" s="336"/>
      <c r="G11" s="336"/>
      <c r="H11" s="336"/>
      <c r="I11" s="336"/>
      <c r="J11" s="336"/>
      <c r="K11" s="44"/>
    </row>
    <row r="12" spans="1:11" ht="16.5" customHeight="1" x14ac:dyDescent="0.25">
      <c r="A12" s="36"/>
      <c r="B12" s="36"/>
      <c r="C12" s="36"/>
      <c r="D12" s="36"/>
      <c r="E12" s="36"/>
      <c r="F12" s="2"/>
      <c r="G12" s="45"/>
      <c r="H12" s="45"/>
      <c r="I12" s="45"/>
      <c r="J12" s="45"/>
      <c r="K12" s="45"/>
    </row>
    <row r="13" spans="1:11" ht="16.5" customHeight="1" x14ac:dyDescent="0.2">
      <c r="A13" s="98"/>
      <c r="B13" s="341" t="s">
        <v>688</v>
      </c>
      <c r="C13" s="336"/>
      <c r="D13" s="336"/>
      <c r="E13" s="336"/>
      <c r="F13" s="336"/>
      <c r="G13" s="336"/>
      <c r="H13" s="336"/>
      <c r="I13" s="336"/>
      <c r="J13" s="336"/>
      <c r="K13" s="98"/>
    </row>
    <row r="14" spans="1:11" ht="16.5" customHeight="1" x14ac:dyDescent="0.2">
      <c r="A14" s="98"/>
      <c r="B14" s="336"/>
      <c r="C14" s="336"/>
      <c r="D14" s="336"/>
      <c r="E14" s="336"/>
      <c r="F14" s="336"/>
      <c r="G14" s="336"/>
      <c r="H14" s="336"/>
      <c r="I14" s="336"/>
      <c r="J14" s="336"/>
      <c r="K14" s="98"/>
    </row>
    <row r="15" spans="1:11" ht="16.5" customHeight="1" x14ac:dyDescent="0.2">
      <c r="A15" s="98"/>
      <c r="B15" s="336"/>
      <c r="C15" s="336"/>
      <c r="D15" s="336"/>
      <c r="E15" s="336"/>
      <c r="F15" s="336"/>
      <c r="G15" s="336"/>
      <c r="H15" s="336"/>
      <c r="I15" s="336"/>
      <c r="J15" s="336"/>
      <c r="K15" s="98"/>
    </row>
    <row r="16" spans="1:11" ht="16.5" customHeight="1" x14ac:dyDescent="0.2">
      <c r="A16" s="98"/>
      <c r="B16" s="336"/>
      <c r="C16" s="336"/>
      <c r="D16" s="336"/>
      <c r="E16" s="336"/>
      <c r="F16" s="336"/>
      <c r="G16" s="336"/>
      <c r="H16" s="336"/>
      <c r="I16" s="336"/>
      <c r="J16" s="336"/>
      <c r="K16" s="98"/>
    </row>
    <row r="17" spans="1:11" ht="16.5" customHeight="1" x14ac:dyDescent="0.2">
      <c r="A17" s="98"/>
      <c r="B17" s="336"/>
      <c r="C17" s="336"/>
      <c r="D17" s="336"/>
      <c r="E17" s="336"/>
      <c r="F17" s="336"/>
      <c r="G17" s="336"/>
      <c r="H17" s="336"/>
      <c r="I17" s="336"/>
      <c r="J17" s="336"/>
      <c r="K17" s="98"/>
    </row>
    <row r="18" spans="1:11" ht="16.5" customHeight="1" x14ac:dyDescent="0.2">
      <c r="A18" s="98"/>
      <c r="B18" s="336"/>
      <c r="C18" s="336"/>
      <c r="D18" s="336"/>
      <c r="E18" s="336"/>
      <c r="F18" s="336"/>
      <c r="G18" s="336"/>
      <c r="H18" s="336"/>
      <c r="I18" s="336"/>
      <c r="J18" s="336"/>
      <c r="K18" s="98"/>
    </row>
    <row r="19" spans="1:11" ht="18.75" customHeight="1" x14ac:dyDescent="0.3">
      <c r="A19" s="105"/>
      <c r="B19" s="105"/>
      <c r="C19" s="105"/>
      <c r="D19" s="105" t="s">
        <v>696</v>
      </c>
      <c r="E19" s="105">
        <v>2014</v>
      </c>
      <c r="F19" s="342" t="s">
        <v>698</v>
      </c>
      <c r="G19" s="336"/>
      <c r="H19" s="336"/>
      <c r="I19" s="105"/>
      <c r="J19" s="142"/>
      <c r="K19" s="142"/>
    </row>
    <row r="20" spans="1:11" ht="16.5" customHeight="1" x14ac:dyDescent="0.25">
      <c r="A20" s="2"/>
      <c r="B20" s="2"/>
      <c r="C20" s="2"/>
      <c r="D20" s="2"/>
      <c r="E20" s="143"/>
      <c r="F20" s="143"/>
      <c r="G20" s="1"/>
      <c r="H20" s="1"/>
      <c r="I20" s="1"/>
      <c r="J20" s="1"/>
      <c r="K20" s="1"/>
    </row>
    <row r="21" spans="1:11" ht="16.5" customHeight="1" x14ac:dyDescent="0.25">
      <c r="A21" s="2"/>
      <c r="B21" s="2"/>
      <c r="C21" s="2"/>
      <c r="D21" s="2"/>
      <c r="E21" s="143"/>
      <c r="F21" s="143"/>
      <c r="G21" s="1"/>
      <c r="H21" s="1"/>
      <c r="I21" s="1"/>
      <c r="J21" s="1"/>
      <c r="K21" s="1"/>
    </row>
    <row r="22" spans="1:11" ht="16.5" customHeight="1" x14ac:dyDescent="0.25">
      <c r="A22" s="2"/>
      <c r="B22" s="2"/>
      <c r="C22" s="2"/>
      <c r="D22" s="2"/>
      <c r="E22" s="143"/>
      <c r="F22" s="143"/>
      <c r="G22" s="1"/>
      <c r="H22" s="1"/>
      <c r="I22" s="1"/>
      <c r="J22" s="1"/>
      <c r="K22" s="1"/>
    </row>
    <row r="23" spans="1:11" ht="16.5" customHeight="1" x14ac:dyDescent="0.25">
      <c r="A23" s="2"/>
      <c r="B23" s="2"/>
      <c r="C23" s="2"/>
      <c r="D23" s="2"/>
      <c r="E23" s="143"/>
      <c r="F23" s="143"/>
      <c r="G23" s="1"/>
      <c r="H23" s="1"/>
      <c r="I23" s="1"/>
      <c r="J23" s="1"/>
      <c r="K23" s="1"/>
    </row>
    <row r="24" spans="1:11" ht="83.25" customHeight="1" x14ac:dyDescent="0.25">
      <c r="A24" s="2"/>
      <c r="B24" s="2"/>
      <c r="C24" s="2"/>
      <c r="D24" s="2"/>
      <c r="E24" s="143"/>
      <c r="F24" s="143"/>
      <c r="G24" s="1"/>
      <c r="H24" s="1"/>
      <c r="I24" s="1"/>
      <c r="J24" s="1"/>
      <c r="K24" s="1"/>
    </row>
    <row r="25" spans="1:11" ht="17.25" customHeight="1" x14ac:dyDescent="0.25">
      <c r="A25" s="2"/>
      <c r="B25" s="2"/>
      <c r="C25" s="2"/>
      <c r="D25" s="2"/>
      <c r="E25" s="143"/>
      <c r="F25" s="143"/>
      <c r="G25" s="1"/>
      <c r="H25" s="1"/>
      <c r="I25" s="1"/>
      <c r="J25" s="1"/>
      <c r="K25" s="1"/>
    </row>
    <row r="26" spans="1:11" ht="18" customHeight="1" x14ac:dyDescent="0.25">
      <c r="A26" s="148"/>
      <c r="B26" s="339" t="s">
        <v>1478</v>
      </c>
      <c r="C26" s="336"/>
      <c r="D26" s="336"/>
      <c r="E26" s="336"/>
      <c r="F26" s="337" t="s">
        <v>1479</v>
      </c>
      <c r="G26" s="336"/>
      <c r="H26" s="336"/>
      <c r="I26" s="336"/>
      <c r="J26" s="336"/>
      <c r="K26" s="171"/>
    </row>
    <row r="27" spans="1:11" ht="17.25" customHeight="1" x14ac:dyDescent="0.25">
      <c r="A27" s="191"/>
      <c r="B27" s="191"/>
      <c r="C27" s="191"/>
      <c r="D27" s="191"/>
      <c r="E27" s="191"/>
      <c r="F27" s="193"/>
      <c r="G27" s="193"/>
      <c r="H27" s="194" t="s">
        <v>2284</v>
      </c>
      <c r="I27" s="2"/>
      <c r="J27" s="2"/>
      <c r="K27" s="2"/>
    </row>
    <row r="28" spans="1:11" ht="16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6.5" customHeight="1" x14ac:dyDescent="0.25">
      <c r="A29" s="191"/>
      <c r="B29" s="338" t="s">
        <v>2288</v>
      </c>
      <c r="C29" s="336"/>
      <c r="D29" s="336"/>
      <c r="E29" s="336"/>
      <c r="F29" s="213"/>
      <c r="G29" s="337"/>
      <c r="H29" s="336"/>
      <c r="I29" s="336"/>
      <c r="J29" s="2"/>
      <c r="K29" s="2"/>
    </row>
    <row r="30" spans="1:11" ht="16.5" customHeight="1" x14ac:dyDescent="0.25">
      <c r="A30" s="2"/>
      <c r="B30" s="2"/>
      <c r="C30" s="2"/>
      <c r="D30" s="2"/>
      <c r="E30" s="2"/>
      <c r="F30" s="2"/>
      <c r="G30" s="193"/>
      <c r="H30" s="194" t="s">
        <v>2677</v>
      </c>
      <c r="I30" s="2"/>
      <c r="J30" s="2"/>
      <c r="K30" s="2"/>
    </row>
    <row r="31" spans="1:11" ht="16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6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6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6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6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6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6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6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6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mergeCells count="8">
    <mergeCell ref="B1:J6"/>
    <mergeCell ref="F26:J26"/>
    <mergeCell ref="G29:I29"/>
    <mergeCell ref="B29:E29"/>
    <mergeCell ref="B26:E26"/>
    <mergeCell ref="B11:J11"/>
    <mergeCell ref="B13:J18"/>
    <mergeCell ref="F19:H1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=" - ">
          <x14:formula1>
            <xm:f>Сотрудники!$B$3:$B$214</xm:f>
          </x14:formula1>
          <xm:sqref>F26 K26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6"/>
  <sheetViews>
    <sheetView workbookViewId="0">
      <selection sqref="A1:F1"/>
    </sheetView>
  </sheetViews>
  <sheetFormatPr defaultColWidth="17.28515625" defaultRowHeight="15.75" customHeight="1" x14ac:dyDescent="0.2"/>
  <cols>
    <col min="1" max="1" width="57.85546875" customWidth="1"/>
    <col min="2" max="2" width="28.28515625" customWidth="1"/>
    <col min="3" max="3" width="31.42578125" customWidth="1"/>
    <col min="4" max="4" width="19.140625" customWidth="1"/>
    <col min="5" max="5" width="39" customWidth="1"/>
    <col min="6" max="6" width="15.140625" customWidth="1"/>
    <col min="7" max="7" width="18.7109375" customWidth="1"/>
  </cols>
  <sheetData>
    <row r="1" spans="1:7" ht="20.25" customHeight="1" x14ac:dyDescent="0.25">
      <c r="A1" s="351" t="s">
        <v>13</v>
      </c>
      <c r="B1" s="336"/>
      <c r="C1" s="336"/>
      <c r="D1" s="336"/>
      <c r="E1" s="336"/>
      <c r="F1" s="336"/>
      <c r="G1" s="28"/>
    </row>
    <row r="2" spans="1:7" ht="31.5" customHeight="1" x14ac:dyDescent="0.25">
      <c r="A2" s="29" t="s">
        <v>212</v>
      </c>
      <c r="B2" s="30" t="s">
        <v>227</v>
      </c>
      <c r="C2" s="49" t="s">
        <v>250</v>
      </c>
      <c r="D2" s="30" t="s">
        <v>397</v>
      </c>
      <c r="E2" s="90" t="s">
        <v>398</v>
      </c>
      <c r="F2" s="30" t="s">
        <v>682</v>
      </c>
      <c r="G2" s="28"/>
    </row>
    <row r="3" spans="1:7" ht="94.5" customHeight="1" x14ac:dyDescent="0.25">
      <c r="A3" s="91" t="s">
        <v>683</v>
      </c>
      <c r="B3" s="23" t="s">
        <v>684</v>
      </c>
      <c r="C3" s="92" t="s">
        <v>685</v>
      </c>
      <c r="D3" s="92" t="s">
        <v>686</v>
      </c>
      <c r="E3" s="92">
        <v>500</v>
      </c>
      <c r="F3" s="23" t="s">
        <v>687</v>
      </c>
      <c r="G3" s="93"/>
    </row>
    <row r="4" spans="1:7" ht="56.25" customHeight="1" x14ac:dyDescent="0.2">
      <c r="A4" s="95"/>
      <c r="B4" s="95"/>
      <c r="C4" s="96"/>
      <c r="D4" s="95"/>
      <c r="E4" s="97"/>
      <c r="F4" s="95"/>
      <c r="G4" s="24"/>
    </row>
    <row r="5" spans="1:7" ht="18.75" customHeight="1" x14ac:dyDescent="0.2">
      <c r="A5" s="94"/>
      <c r="B5" s="94"/>
      <c r="C5" s="99"/>
      <c r="D5" s="94"/>
      <c r="E5" s="100"/>
      <c r="F5" s="94"/>
      <c r="G5" s="24"/>
    </row>
    <row r="6" spans="1:7" ht="18.75" customHeight="1" x14ac:dyDescent="0.2">
      <c r="A6" s="94"/>
      <c r="B6" s="94"/>
      <c r="C6" s="99"/>
      <c r="D6" s="94"/>
      <c r="E6" s="100"/>
      <c r="F6" s="94"/>
      <c r="G6" s="24"/>
    </row>
    <row r="7" spans="1:7" ht="18.75" customHeight="1" x14ac:dyDescent="0.2">
      <c r="A7" s="94"/>
      <c r="B7" s="94"/>
      <c r="C7" s="99"/>
      <c r="D7" s="94"/>
      <c r="E7" s="100"/>
      <c r="F7" s="94"/>
      <c r="G7" s="24"/>
    </row>
    <row r="8" spans="1:7" ht="18.75" customHeight="1" x14ac:dyDescent="0.2">
      <c r="A8" s="94"/>
      <c r="B8" s="94"/>
      <c r="C8" s="99"/>
      <c r="D8" s="94"/>
      <c r="E8" s="100"/>
      <c r="F8" s="94"/>
      <c r="G8" s="24"/>
    </row>
    <row r="9" spans="1:7" ht="18.75" customHeight="1" x14ac:dyDescent="0.2">
      <c r="A9" s="94"/>
      <c r="B9" s="94"/>
      <c r="C9" s="99"/>
      <c r="D9" s="94"/>
      <c r="E9" s="100"/>
      <c r="F9" s="94"/>
      <c r="G9" s="24"/>
    </row>
    <row r="10" spans="1:7" ht="18.75" customHeight="1" x14ac:dyDescent="0.2">
      <c r="A10" s="94"/>
      <c r="B10" s="94"/>
      <c r="C10" s="99"/>
      <c r="D10" s="94"/>
      <c r="E10" s="100"/>
      <c r="F10" s="94"/>
      <c r="G10" s="24"/>
    </row>
    <row r="11" spans="1:7" ht="18.75" customHeight="1" x14ac:dyDescent="0.2">
      <c r="A11" s="94"/>
      <c r="B11" s="94"/>
      <c r="C11" s="99"/>
      <c r="D11" s="94"/>
      <c r="E11" s="100"/>
      <c r="F11" s="94"/>
      <c r="G11" s="24"/>
    </row>
    <row r="12" spans="1:7" ht="18.75" customHeight="1" x14ac:dyDescent="0.2">
      <c r="A12" s="94"/>
      <c r="B12" s="94"/>
      <c r="C12" s="99"/>
      <c r="D12" s="94"/>
      <c r="E12" s="100"/>
      <c r="F12" s="94"/>
      <c r="G12" s="24"/>
    </row>
    <row r="13" spans="1:7" ht="18.75" customHeight="1" x14ac:dyDescent="0.2">
      <c r="A13" s="94"/>
      <c r="B13" s="94"/>
      <c r="C13" s="99"/>
      <c r="D13" s="94"/>
      <c r="E13" s="100"/>
      <c r="F13" s="94"/>
      <c r="G13" s="24"/>
    </row>
    <row r="14" spans="1:7" ht="18.75" customHeight="1" x14ac:dyDescent="0.2">
      <c r="A14" s="94"/>
      <c r="B14" s="94"/>
      <c r="C14" s="99"/>
      <c r="D14" s="94"/>
      <c r="E14" s="100"/>
      <c r="F14" s="94"/>
      <c r="G14" s="24"/>
    </row>
    <row r="15" spans="1:7" ht="18.75" customHeight="1" x14ac:dyDescent="0.2">
      <c r="A15" s="94"/>
      <c r="B15" s="94"/>
      <c r="C15" s="99"/>
      <c r="D15" s="94"/>
      <c r="E15" s="100"/>
      <c r="F15" s="94"/>
      <c r="G15" s="24"/>
    </row>
    <row r="16" spans="1:7" ht="18.75" customHeight="1" x14ac:dyDescent="0.2">
      <c r="A16" s="94"/>
      <c r="B16" s="94"/>
      <c r="C16" s="99"/>
      <c r="D16" s="94"/>
      <c r="E16" s="100"/>
      <c r="F16" s="94"/>
      <c r="G16" s="24"/>
    </row>
    <row r="17" spans="1:7" ht="18.75" customHeight="1" x14ac:dyDescent="0.2">
      <c r="A17" s="94"/>
      <c r="B17" s="94"/>
      <c r="C17" s="99"/>
      <c r="D17" s="94"/>
      <c r="E17" s="100"/>
      <c r="F17" s="94"/>
      <c r="G17" s="24"/>
    </row>
    <row r="18" spans="1:7" ht="18.75" customHeight="1" x14ac:dyDescent="0.2">
      <c r="A18" s="94"/>
      <c r="B18" s="94"/>
      <c r="C18" s="99"/>
      <c r="D18" s="94"/>
      <c r="E18" s="100"/>
      <c r="F18" s="94"/>
      <c r="G18" s="24"/>
    </row>
    <row r="19" spans="1:7" ht="18.75" customHeight="1" x14ac:dyDescent="0.2">
      <c r="A19" s="94"/>
      <c r="B19" s="94"/>
      <c r="C19" s="99"/>
      <c r="D19" s="94"/>
      <c r="E19" s="100"/>
      <c r="F19" s="94"/>
      <c r="G19" s="24"/>
    </row>
    <row r="20" spans="1:7" ht="18.75" customHeight="1" x14ac:dyDescent="0.2">
      <c r="A20" s="94"/>
      <c r="B20" s="94"/>
      <c r="C20" s="99"/>
      <c r="D20" s="94"/>
      <c r="E20" s="100"/>
      <c r="F20" s="94"/>
      <c r="G20" s="24"/>
    </row>
    <row r="21" spans="1:7" ht="18.75" customHeight="1" x14ac:dyDescent="0.2">
      <c r="A21" s="94"/>
      <c r="B21" s="94"/>
      <c r="C21" s="99"/>
      <c r="D21" s="94"/>
      <c r="E21" s="100"/>
      <c r="F21" s="94"/>
      <c r="G21" s="24"/>
    </row>
    <row r="22" spans="1:7" ht="18.75" customHeight="1" x14ac:dyDescent="0.2">
      <c r="A22" s="94"/>
      <c r="B22" s="94"/>
      <c r="C22" s="99"/>
      <c r="D22" s="94"/>
      <c r="E22" s="100"/>
      <c r="F22" s="94"/>
      <c r="G22" s="24"/>
    </row>
    <row r="23" spans="1:7" ht="18.75" customHeight="1" x14ac:dyDescent="0.2">
      <c r="A23" s="94"/>
      <c r="B23" s="94"/>
      <c r="C23" s="99"/>
      <c r="D23" s="94"/>
      <c r="E23" s="100"/>
      <c r="F23" s="94"/>
      <c r="G23" s="24"/>
    </row>
    <row r="24" spans="1:7" ht="18.75" customHeight="1" x14ac:dyDescent="0.2">
      <c r="A24" s="94"/>
      <c r="B24" s="94"/>
      <c r="C24" s="99"/>
      <c r="D24" s="94"/>
      <c r="E24" s="100"/>
      <c r="F24" s="94"/>
      <c r="G24" s="24"/>
    </row>
    <row r="25" spans="1:7" ht="18.75" customHeight="1" x14ac:dyDescent="0.2">
      <c r="A25" s="94"/>
      <c r="B25" s="94"/>
      <c r="C25" s="99"/>
      <c r="D25" s="94"/>
      <c r="E25" s="100"/>
      <c r="F25" s="94"/>
      <c r="G25" s="24"/>
    </row>
    <row r="26" spans="1:7" ht="18.75" customHeight="1" x14ac:dyDescent="0.2">
      <c r="A26" s="94"/>
      <c r="B26" s="94"/>
      <c r="C26" s="99"/>
      <c r="D26" s="94"/>
      <c r="E26" s="100"/>
      <c r="F26" s="94"/>
      <c r="G26" s="24"/>
    </row>
    <row r="27" spans="1:7" ht="18.75" customHeight="1" x14ac:dyDescent="0.2">
      <c r="A27" s="94"/>
      <c r="B27" s="94"/>
      <c r="C27" s="99"/>
      <c r="D27" s="94"/>
      <c r="E27" s="100"/>
      <c r="F27" s="94"/>
      <c r="G27" s="24"/>
    </row>
    <row r="28" spans="1:7" ht="18.75" customHeight="1" x14ac:dyDescent="0.2">
      <c r="A28" s="94"/>
      <c r="B28" s="94"/>
      <c r="C28" s="99"/>
      <c r="D28" s="94"/>
      <c r="E28" s="100"/>
      <c r="F28" s="94"/>
      <c r="G28" s="24"/>
    </row>
    <row r="29" spans="1:7" ht="18.75" customHeight="1" x14ac:dyDescent="0.2">
      <c r="A29" s="94"/>
      <c r="B29" s="94"/>
      <c r="C29" s="99"/>
      <c r="D29" s="94"/>
      <c r="E29" s="100"/>
      <c r="F29" s="94"/>
      <c r="G29" s="24"/>
    </row>
    <row r="30" spans="1:7" ht="18.75" customHeight="1" x14ac:dyDescent="0.2">
      <c r="A30" s="94"/>
      <c r="B30" s="94"/>
      <c r="C30" s="99"/>
      <c r="D30" s="94"/>
      <c r="E30" s="100"/>
      <c r="F30" s="94"/>
      <c r="G30" s="24"/>
    </row>
    <row r="31" spans="1:7" ht="18.75" customHeight="1" x14ac:dyDescent="0.2">
      <c r="A31" s="94"/>
      <c r="B31" s="94"/>
      <c r="C31" s="99"/>
      <c r="D31" s="94"/>
      <c r="E31" s="100"/>
      <c r="F31" s="94"/>
      <c r="G31" s="24"/>
    </row>
    <row r="32" spans="1:7" ht="18.75" customHeight="1" x14ac:dyDescent="0.2">
      <c r="A32" s="94"/>
      <c r="B32" s="94"/>
      <c r="C32" s="99"/>
      <c r="D32" s="94"/>
      <c r="E32" s="100"/>
      <c r="F32" s="94"/>
      <c r="G32" s="24"/>
    </row>
    <row r="33" spans="1:7" ht="18.75" customHeight="1" x14ac:dyDescent="0.2">
      <c r="A33" s="94"/>
      <c r="B33" s="94"/>
      <c r="C33" s="99"/>
      <c r="D33" s="94"/>
      <c r="E33" s="100"/>
      <c r="F33" s="94"/>
      <c r="G33" s="24"/>
    </row>
    <row r="34" spans="1:7" ht="18.75" customHeight="1" x14ac:dyDescent="0.2">
      <c r="A34" s="94"/>
      <c r="B34" s="94"/>
      <c r="C34" s="99"/>
      <c r="D34" s="94"/>
      <c r="E34" s="100"/>
      <c r="F34" s="94"/>
      <c r="G34" s="24"/>
    </row>
    <row r="35" spans="1:7" ht="18.75" customHeight="1" x14ac:dyDescent="0.2">
      <c r="A35" s="94"/>
      <c r="B35" s="94"/>
      <c r="C35" s="99"/>
      <c r="D35" s="94"/>
      <c r="E35" s="100"/>
      <c r="F35" s="94"/>
      <c r="G35" s="24"/>
    </row>
    <row r="36" spans="1:7" ht="18.75" customHeight="1" x14ac:dyDescent="0.2">
      <c r="A36" s="94"/>
      <c r="B36" s="94"/>
      <c r="C36" s="99"/>
      <c r="D36" s="94"/>
      <c r="E36" s="100"/>
      <c r="F36" s="94"/>
      <c r="G36" s="24"/>
    </row>
    <row r="37" spans="1:7" ht="18.75" customHeight="1" x14ac:dyDescent="0.2">
      <c r="A37" s="94"/>
      <c r="B37" s="94"/>
      <c r="C37" s="99"/>
      <c r="D37" s="94"/>
      <c r="E37" s="100"/>
      <c r="F37" s="94"/>
      <c r="G37" s="24"/>
    </row>
    <row r="38" spans="1:7" ht="18.75" customHeight="1" x14ac:dyDescent="0.2">
      <c r="A38" s="94"/>
      <c r="B38" s="94"/>
      <c r="C38" s="99"/>
      <c r="D38" s="94"/>
      <c r="E38" s="100"/>
      <c r="F38" s="94"/>
      <c r="G38" s="24"/>
    </row>
    <row r="39" spans="1:7" ht="18.75" customHeight="1" x14ac:dyDescent="0.2">
      <c r="A39" s="94"/>
      <c r="B39" s="94"/>
      <c r="C39" s="99"/>
      <c r="D39" s="94"/>
      <c r="E39" s="100"/>
      <c r="F39" s="94"/>
      <c r="G39" s="24"/>
    </row>
    <row r="40" spans="1:7" ht="18.75" customHeight="1" x14ac:dyDescent="0.2">
      <c r="A40" s="94"/>
      <c r="B40" s="94"/>
      <c r="C40" s="99"/>
      <c r="D40" s="94"/>
      <c r="E40" s="100"/>
      <c r="F40" s="94"/>
      <c r="G40" s="24"/>
    </row>
    <row r="41" spans="1:7" ht="18.75" customHeight="1" x14ac:dyDescent="0.2">
      <c r="A41" s="94"/>
      <c r="B41" s="94"/>
      <c r="C41" s="99"/>
      <c r="D41" s="94"/>
      <c r="E41" s="100"/>
      <c r="F41" s="94"/>
      <c r="G41" s="24"/>
    </row>
    <row r="42" spans="1:7" ht="18.75" customHeight="1" x14ac:dyDescent="0.2">
      <c r="A42" s="94"/>
      <c r="B42" s="94"/>
      <c r="C42" s="99"/>
      <c r="D42" s="94"/>
      <c r="E42" s="100"/>
      <c r="F42" s="94"/>
      <c r="G42" s="24"/>
    </row>
    <row r="43" spans="1:7" ht="18.75" customHeight="1" x14ac:dyDescent="0.2">
      <c r="A43" s="94"/>
      <c r="B43" s="94"/>
      <c r="C43" s="99"/>
      <c r="D43" s="94"/>
      <c r="E43" s="100"/>
      <c r="F43" s="94"/>
      <c r="G43" s="24"/>
    </row>
    <row r="44" spans="1:7" ht="18.75" customHeight="1" x14ac:dyDescent="0.2">
      <c r="A44" s="94"/>
      <c r="B44" s="94"/>
      <c r="C44" s="99"/>
      <c r="D44" s="94"/>
      <c r="E44" s="100"/>
      <c r="F44" s="94"/>
      <c r="G44" s="24"/>
    </row>
    <row r="45" spans="1:7" ht="18.75" customHeight="1" x14ac:dyDescent="0.2">
      <c r="A45" s="94"/>
      <c r="B45" s="94"/>
      <c r="C45" s="99"/>
      <c r="D45" s="94"/>
      <c r="E45" s="100"/>
      <c r="F45" s="94"/>
      <c r="G45" s="24"/>
    </row>
    <row r="46" spans="1:7" ht="18.75" customHeight="1" x14ac:dyDescent="0.2">
      <c r="A46" s="94"/>
      <c r="B46" s="94"/>
      <c r="C46" s="99"/>
      <c r="D46" s="94"/>
      <c r="E46" s="100"/>
      <c r="F46" s="94"/>
      <c r="G46" s="24"/>
    </row>
    <row r="47" spans="1:7" ht="18.75" customHeight="1" x14ac:dyDescent="0.2">
      <c r="A47" s="94"/>
      <c r="B47" s="94"/>
      <c r="C47" s="99"/>
      <c r="D47" s="94"/>
      <c r="E47" s="100"/>
      <c r="F47" s="94"/>
      <c r="G47" s="24"/>
    </row>
    <row r="48" spans="1:7" ht="18.75" customHeight="1" x14ac:dyDescent="0.2">
      <c r="A48" s="94"/>
      <c r="B48" s="94"/>
      <c r="C48" s="99"/>
      <c r="D48" s="94"/>
      <c r="E48" s="100"/>
      <c r="F48" s="94"/>
      <c r="G48" s="24"/>
    </row>
    <row r="49" spans="1:7" ht="18.75" customHeight="1" x14ac:dyDescent="0.2">
      <c r="A49" s="94"/>
      <c r="B49" s="94"/>
      <c r="C49" s="99"/>
      <c r="D49" s="94"/>
      <c r="E49" s="100"/>
      <c r="F49" s="94"/>
      <c r="G49" s="24"/>
    </row>
    <row r="50" spans="1:7" ht="18.75" customHeight="1" x14ac:dyDescent="0.2">
      <c r="A50" s="94"/>
      <c r="B50" s="94"/>
      <c r="C50" s="99"/>
      <c r="D50" s="94"/>
      <c r="E50" s="100"/>
      <c r="F50" s="94"/>
      <c r="G50" s="24"/>
    </row>
    <row r="51" spans="1:7" ht="18.75" customHeight="1" x14ac:dyDescent="0.2">
      <c r="A51" s="94"/>
      <c r="B51" s="94"/>
      <c r="C51" s="99"/>
      <c r="D51" s="94"/>
      <c r="E51" s="100"/>
      <c r="F51" s="94"/>
      <c r="G51" s="24"/>
    </row>
    <row r="52" spans="1:7" ht="18.75" customHeight="1" x14ac:dyDescent="0.2">
      <c r="A52" s="94"/>
      <c r="B52" s="94"/>
      <c r="C52" s="99"/>
      <c r="D52" s="94"/>
      <c r="E52" s="100"/>
      <c r="F52" s="94"/>
      <c r="G52" s="24"/>
    </row>
    <row r="53" spans="1:7" ht="18.75" customHeight="1" x14ac:dyDescent="0.2">
      <c r="A53" s="94"/>
      <c r="B53" s="94"/>
      <c r="C53" s="99"/>
      <c r="D53" s="94"/>
      <c r="E53" s="100"/>
      <c r="F53" s="94"/>
      <c r="G53" s="24"/>
    </row>
    <row r="54" spans="1:7" ht="18.75" customHeight="1" x14ac:dyDescent="0.2">
      <c r="A54" s="94"/>
      <c r="B54" s="94"/>
      <c r="C54" s="99"/>
      <c r="D54" s="94"/>
      <c r="E54" s="100"/>
      <c r="F54" s="94"/>
      <c r="G54" s="24"/>
    </row>
    <row r="55" spans="1:7" ht="18.75" customHeight="1" x14ac:dyDescent="0.2">
      <c r="A55" s="94"/>
      <c r="B55" s="94"/>
      <c r="C55" s="99"/>
      <c r="D55" s="94"/>
      <c r="E55" s="100"/>
      <c r="F55" s="94"/>
      <c r="G55" s="24"/>
    </row>
    <row r="56" spans="1:7" ht="18.75" customHeight="1" x14ac:dyDescent="0.2">
      <c r="A56" s="94"/>
      <c r="B56" s="94"/>
      <c r="C56" s="99"/>
      <c r="D56" s="94"/>
      <c r="E56" s="100"/>
      <c r="F56" s="94"/>
      <c r="G56" s="24"/>
    </row>
    <row r="57" spans="1:7" ht="18.75" customHeight="1" x14ac:dyDescent="0.2">
      <c r="A57" s="94"/>
      <c r="B57" s="94"/>
      <c r="C57" s="99"/>
      <c r="D57" s="94"/>
      <c r="E57" s="100"/>
      <c r="F57" s="94"/>
      <c r="G57" s="24"/>
    </row>
    <row r="58" spans="1:7" ht="18.75" customHeight="1" x14ac:dyDescent="0.2">
      <c r="A58" s="94"/>
      <c r="B58" s="94"/>
      <c r="C58" s="99"/>
      <c r="D58" s="94"/>
      <c r="E58" s="100"/>
      <c r="F58" s="94"/>
      <c r="G58" s="24"/>
    </row>
    <row r="59" spans="1:7" ht="18.75" customHeight="1" x14ac:dyDescent="0.2">
      <c r="A59" s="94"/>
      <c r="B59" s="94"/>
      <c r="C59" s="99"/>
      <c r="D59" s="94"/>
      <c r="E59" s="100"/>
      <c r="F59" s="94"/>
      <c r="G59" s="24"/>
    </row>
    <row r="60" spans="1:7" ht="18.75" customHeight="1" x14ac:dyDescent="0.2">
      <c r="A60" s="94"/>
      <c r="B60" s="94"/>
      <c r="C60" s="99"/>
      <c r="D60" s="94"/>
      <c r="E60" s="100"/>
      <c r="F60" s="94"/>
      <c r="G60" s="24"/>
    </row>
    <row r="61" spans="1:7" ht="18.75" customHeight="1" x14ac:dyDescent="0.2">
      <c r="A61" s="94"/>
      <c r="B61" s="94"/>
      <c r="C61" s="99"/>
      <c r="D61" s="94"/>
      <c r="E61" s="100"/>
      <c r="F61" s="94"/>
      <c r="G61" s="24"/>
    </row>
    <row r="62" spans="1:7" ht="18.75" customHeight="1" x14ac:dyDescent="0.2">
      <c r="A62" s="94"/>
      <c r="B62" s="94"/>
      <c r="C62" s="99"/>
      <c r="D62" s="94"/>
      <c r="E62" s="100"/>
      <c r="F62" s="94"/>
      <c r="G62" s="24"/>
    </row>
    <row r="63" spans="1:7" ht="18.75" customHeight="1" x14ac:dyDescent="0.2">
      <c r="A63" s="94"/>
      <c r="B63" s="94"/>
      <c r="C63" s="99"/>
      <c r="D63" s="94"/>
      <c r="E63" s="100"/>
      <c r="F63" s="94"/>
      <c r="G63" s="24"/>
    </row>
    <row r="64" spans="1:7" ht="18.75" customHeight="1" x14ac:dyDescent="0.2">
      <c r="A64" s="94"/>
      <c r="B64" s="94"/>
      <c r="C64" s="99"/>
      <c r="D64" s="94"/>
      <c r="E64" s="100"/>
      <c r="F64" s="94"/>
      <c r="G64" s="24"/>
    </row>
    <row r="65" spans="1:7" ht="18.75" customHeight="1" x14ac:dyDescent="0.2">
      <c r="A65" s="94"/>
      <c r="B65" s="94"/>
      <c r="C65" s="99"/>
      <c r="D65" s="94"/>
      <c r="E65" s="100"/>
      <c r="F65" s="94"/>
      <c r="G65" s="24"/>
    </row>
    <row r="66" spans="1:7" ht="18.75" customHeight="1" x14ac:dyDescent="0.2">
      <c r="A66" s="94"/>
      <c r="B66" s="94"/>
      <c r="C66" s="99"/>
      <c r="D66" s="94"/>
      <c r="E66" s="100"/>
      <c r="F66" s="94"/>
      <c r="G66" s="24"/>
    </row>
    <row r="67" spans="1:7" ht="18.75" customHeight="1" x14ac:dyDescent="0.2">
      <c r="A67" s="94"/>
      <c r="B67" s="94"/>
      <c r="C67" s="99"/>
      <c r="D67" s="94"/>
      <c r="E67" s="100"/>
      <c r="F67" s="94"/>
      <c r="G67" s="24"/>
    </row>
    <row r="68" spans="1:7" ht="18.75" customHeight="1" x14ac:dyDescent="0.2">
      <c r="A68" s="94"/>
      <c r="B68" s="94"/>
      <c r="C68" s="99"/>
      <c r="D68" s="94"/>
      <c r="E68" s="100"/>
      <c r="F68" s="94"/>
      <c r="G68" s="24"/>
    </row>
    <row r="69" spans="1:7" ht="18.75" customHeight="1" x14ac:dyDescent="0.2">
      <c r="A69" s="94"/>
      <c r="B69" s="94"/>
      <c r="C69" s="99"/>
      <c r="D69" s="94"/>
      <c r="E69" s="100"/>
      <c r="F69" s="94"/>
      <c r="G69" s="24"/>
    </row>
    <row r="70" spans="1:7" ht="18.75" customHeight="1" x14ac:dyDescent="0.2">
      <c r="A70" s="94"/>
      <c r="B70" s="94"/>
      <c r="C70" s="99"/>
      <c r="D70" s="94"/>
      <c r="E70" s="100"/>
      <c r="F70" s="94"/>
      <c r="G70" s="24"/>
    </row>
    <row r="71" spans="1:7" ht="18.75" customHeight="1" x14ac:dyDescent="0.2">
      <c r="A71" s="94"/>
      <c r="B71" s="94"/>
      <c r="C71" s="99"/>
      <c r="D71" s="94"/>
      <c r="E71" s="100"/>
      <c r="F71" s="94"/>
      <c r="G71" s="24"/>
    </row>
    <row r="72" spans="1:7" ht="18.75" customHeight="1" x14ac:dyDescent="0.2">
      <c r="A72" s="94"/>
      <c r="B72" s="94"/>
      <c r="C72" s="99"/>
      <c r="D72" s="94"/>
      <c r="E72" s="100"/>
      <c r="F72" s="94"/>
      <c r="G72" s="24"/>
    </row>
    <row r="73" spans="1:7" ht="18.75" customHeight="1" x14ac:dyDescent="0.2">
      <c r="A73" s="94"/>
      <c r="B73" s="94"/>
      <c r="C73" s="99"/>
      <c r="D73" s="94"/>
      <c r="E73" s="100"/>
      <c r="F73" s="94"/>
      <c r="G73" s="24"/>
    </row>
    <row r="74" spans="1:7" ht="18.75" customHeight="1" x14ac:dyDescent="0.2">
      <c r="A74" s="94"/>
      <c r="B74" s="94"/>
      <c r="C74" s="99"/>
      <c r="D74" s="94"/>
      <c r="E74" s="100"/>
      <c r="F74" s="94"/>
      <c r="G74" s="24"/>
    </row>
    <row r="75" spans="1:7" ht="18.75" customHeight="1" x14ac:dyDescent="0.2">
      <c r="A75" s="94"/>
      <c r="B75" s="94"/>
      <c r="C75" s="99"/>
      <c r="D75" s="94"/>
      <c r="E75" s="100"/>
      <c r="F75" s="94"/>
      <c r="G75" s="24"/>
    </row>
    <row r="76" spans="1:7" ht="18.75" customHeight="1" x14ac:dyDescent="0.2">
      <c r="A76" s="94"/>
      <c r="B76" s="94"/>
      <c r="C76" s="99"/>
      <c r="D76" s="94"/>
      <c r="E76" s="100"/>
      <c r="F76" s="94"/>
      <c r="G76" s="24"/>
    </row>
    <row r="77" spans="1:7" ht="18.75" customHeight="1" x14ac:dyDescent="0.2">
      <c r="A77" s="94"/>
      <c r="B77" s="94"/>
      <c r="C77" s="99"/>
      <c r="D77" s="94"/>
      <c r="E77" s="100"/>
      <c r="F77" s="94"/>
      <c r="G77" s="24"/>
    </row>
    <row r="78" spans="1:7" ht="18.75" customHeight="1" x14ac:dyDescent="0.2">
      <c r="A78" s="94"/>
      <c r="B78" s="94"/>
      <c r="C78" s="99"/>
      <c r="D78" s="94"/>
      <c r="E78" s="100"/>
      <c r="F78" s="94"/>
      <c r="G78" s="24"/>
    </row>
    <row r="79" spans="1:7" ht="18.75" customHeight="1" x14ac:dyDescent="0.2">
      <c r="A79" s="94"/>
      <c r="B79" s="94"/>
      <c r="C79" s="99"/>
      <c r="D79" s="94"/>
      <c r="E79" s="100"/>
      <c r="F79" s="94"/>
      <c r="G79" s="24"/>
    </row>
    <row r="80" spans="1:7" ht="18.75" customHeight="1" x14ac:dyDescent="0.2">
      <c r="A80" s="94"/>
      <c r="B80" s="94"/>
      <c r="C80" s="99"/>
      <c r="D80" s="94"/>
      <c r="E80" s="100"/>
      <c r="F80" s="94"/>
      <c r="G80" s="24"/>
    </row>
    <row r="81" spans="1:7" ht="18.75" customHeight="1" x14ac:dyDescent="0.2">
      <c r="A81" s="94"/>
      <c r="B81" s="94"/>
      <c r="C81" s="99"/>
      <c r="D81" s="94"/>
      <c r="E81" s="100"/>
      <c r="F81" s="94"/>
      <c r="G81" s="24"/>
    </row>
    <row r="82" spans="1:7" ht="18.75" customHeight="1" x14ac:dyDescent="0.2">
      <c r="A82" s="94"/>
      <c r="B82" s="94"/>
      <c r="C82" s="99"/>
      <c r="D82" s="94"/>
      <c r="E82" s="100"/>
      <c r="F82" s="94"/>
      <c r="G82" s="24"/>
    </row>
    <row r="83" spans="1:7" ht="18.75" customHeight="1" x14ac:dyDescent="0.2">
      <c r="A83" s="94"/>
      <c r="B83" s="94"/>
      <c r="C83" s="99"/>
      <c r="D83" s="94"/>
      <c r="E83" s="100"/>
      <c r="F83" s="94"/>
      <c r="G83" s="24"/>
    </row>
    <row r="84" spans="1:7" ht="18.75" customHeight="1" x14ac:dyDescent="0.2">
      <c r="A84" s="94"/>
      <c r="B84" s="94"/>
      <c r="C84" s="99"/>
      <c r="D84" s="94"/>
      <c r="E84" s="100"/>
      <c r="F84" s="94"/>
      <c r="G84" s="24"/>
    </row>
    <row r="85" spans="1:7" ht="18.75" customHeight="1" x14ac:dyDescent="0.2">
      <c r="A85" s="94"/>
      <c r="B85" s="94"/>
      <c r="C85" s="99"/>
      <c r="D85" s="94"/>
      <c r="E85" s="100"/>
      <c r="F85" s="94"/>
      <c r="G85" s="24"/>
    </row>
    <row r="86" spans="1:7" ht="18.75" customHeight="1" x14ac:dyDescent="0.2">
      <c r="A86" s="94"/>
      <c r="B86" s="94"/>
      <c r="C86" s="99"/>
      <c r="D86" s="94"/>
      <c r="E86" s="100"/>
      <c r="F86" s="94"/>
      <c r="G86" s="24"/>
    </row>
    <row r="87" spans="1:7" ht="18.75" customHeight="1" x14ac:dyDescent="0.2">
      <c r="A87" s="94"/>
      <c r="B87" s="94"/>
      <c r="C87" s="99"/>
      <c r="D87" s="94"/>
      <c r="E87" s="100"/>
      <c r="F87" s="94"/>
      <c r="G87" s="24"/>
    </row>
    <row r="88" spans="1:7" ht="18.75" customHeight="1" x14ac:dyDescent="0.2">
      <c r="A88" s="94"/>
      <c r="B88" s="94"/>
      <c r="C88" s="99"/>
      <c r="D88" s="94"/>
      <c r="E88" s="100"/>
      <c r="F88" s="94"/>
      <c r="G88" s="24"/>
    </row>
    <row r="89" spans="1:7" ht="18.75" customHeight="1" x14ac:dyDescent="0.2">
      <c r="A89" s="94"/>
      <c r="B89" s="94"/>
      <c r="C89" s="99"/>
      <c r="D89" s="94"/>
      <c r="E89" s="100"/>
      <c r="F89" s="94"/>
      <c r="G89" s="24"/>
    </row>
    <row r="90" spans="1:7" ht="18.75" customHeight="1" x14ac:dyDescent="0.2">
      <c r="A90" s="94"/>
      <c r="B90" s="94"/>
      <c r="C90" s="99"/>
      <c r="D90" s="94"/>
      <c r="E90" s="100"/>
      <c r="F90" s="94"/>
      <c r="G90" s="24"/>
    </row>
    <row r="91" spans="1:7" ht="18.75" customHeight="1" x14ac:dyDescent="0.2">
      <c r="A91" s="94"/>
      <c r="B91" s="94"/>
      <c r="C91" s="99"/>
      <c r="D91" s="94"/>
      <c r="E91" s="100"/>
      <c r="F91" s="94"/>
      <c r="G91" s="24"/>
    </row>
    <row r="92" spans="1:7" ht="18.75" customHeight="1" x14ac:dyDescent="0.2">
      <c r="A92" s="94"/>
      <c r="B92" s="94"/>
      <c r="C92" s="99"/>
      <c r="D92" s="94"/>
      <c r="E92" s="100"/>
      <c r="F92" s="94"/>
      <c r="G92" s="24"/>
    </row>
    <row r="93" spans="1:7" ht="18.75" customHeight="1" x14ac:dyDescent="0.2">
      <c r="A93" s="94"/>
      <c r="B93" s="94"/>
      <c r="C93" s="99"/>
      <c r="D93" s="94"/>
      <c r="E93" s="100"/>
      <c r="F93" s="94"/>
      <c r="G93" s="24"/>
    </row>
    <row r="94" spans="1:7" ht="18.75" customHeight="1" x14ac:dyDescent="0.2">
      <c r="A94" s="94"/>
      <c r="B94" s="94"/>
      <c r="C94" s="99"/>
      <c r="D94" s="94"/>
      <c r="E94" s="100"/>
      <c r="F94" s="94"/>
      <c r="G94" s="24"/>
    </row>
    <row r="95" spans="1:7" ht="18.75" customHeight="1" x14ac:dyDescent="0.2">
      <c r="A95" s="94"/>
      <c r="B95" s="94"/>
      <c r="C95" s="99"/>
      <c r="D95" s="94"/>
      <c r="E95" s="100"/>
      <c r="F95" s="94"/>
      <c r="G95" s="24"/>
    </row>
    <row r="96" spans="1:7" ht="18.75" customHeight="1" x14ac:dyDescent="0.2">
      <c r="A96" s="94"/>
      <c r="B96" s="94"/>
      <c r="C96" s="99"/>
      <c r="D96" s="94"/>
      <c r="E96" s="100"/>
      <c r="F96" s="94"/>
      <c r="G96" s="24"/>
    </row>
    <row r="97" spans="1:7" ht="18.75" customHeight="1" x14ac:dyDescent="0.2">
      <c r="A97" s="94"/>
      <c r="B97" s="94"/>
      <c r="C97" s="99"/>
      <c r="D97" s="94"/>
      <c r="E97" s="100"/>
      <c r="F97" s="94"/>
      <c r="G97" s="24"/>
    </row>
    <row r="98" spans="1:7" ht="18.75" customHeight="1" x14ac:dyDescent="0.2">
      <c r="A98" s="94"/>
      <c r="B98" s="94"/>
      <c r="C98" s="99"/>
      <c r="D98" s="94"/>
      <c r="E98" s="100"/>
      <c r="F98" s="94"/>
      <c r="G98" s="24"/>
    </row>
    <row r="99" spans="1:7" ht="18.75" customHeight="1" x14ac:dyDescent="0.2">
      <c r="A99" s="94"/>
      <c r="B99" s="94"/>
      <c r="C99" s="99"/>
      <c r="D99" s="94"/>
      <c r="E99" s="100"/>
      <c r="F99" s="94"/>
      <c r="G99" s="24"/>
    </row>
    <row r="100" spans="1:7" ht="18.75" customHeight="1" x14ac:dyDescent="0.2">
      <c r="A100" s="94"/>
      <c r="B100" s="94"/>
      <c r="C100" s="99"/>
      <c r="D100" s="94"/>
      <c r="E100" s="100"/>
      <c r="F100" s="94"/>
      <c r="G100" s="24"/>
    </row>
    <row r="101" spans="1:7" ht="18.75" customHeight="1" x14ac:dyDescent="0.2">
      <c r="A101" s="94"/>
      <c r="B101" s="94"/>
      <c r="C101" s="99"/>
      <c r="D101" s="94"/>
      <c r="E101" s="100"/>
      <c r="F101" s="94"/>
      <c r="G101" s="24"/>
    </row>
    <row r="102" spans="1:7" ht="18.75" customHeight="1" x14ac:dyDescent="0.2">
      <c r="A102" s="94"/>
      <c r="B102" s="94"/>
      <c r="C102" s="99"/>
      <c r="D102" s="94"/>
      <c r="E102" s="100"/>
      <c r="F102" s="94"/>
      <c r="G102" s="24"/>
    </row>
    <row r="103" spans="1:7" ht="18.75" customHeight="1" x14ac:dyDescent="0.2">
      <c r="A103" s="94"/>
      <c r="B103" s="94"/>
      <c r="C103" s="99"/>
      <c r="D103" s="94"/>
      <c r="E103" s="100"/>
      <c r="F103" s="94"/>
      <c r="G103" s="24"/>
    </row>
    <row r="104" spans="1:7" ht="18.75" customHeight="1" x14ac:dyDescent="0.2">
      <c r="A104" s="94"/>
      <c r="B104" s="94"/>
      <c r="C104" s="99"/>
      <c r="D104" s="94"/>
      <c r="E104" s="100"/>
      <c r="F104" s="94"/>
      <c r="G104" s="24"/>
    </row>
    <row r="105" spans="1:7" ht="18.75" customHeight="1" x14ac:dyDescent="0.2">
      <c r="A105" s="94"/>
      <c r="B105" s="94"/>
      <c r="C105" s="99"/>
      <c r="D105" s="94"/>
      <c r="E105" s="100"/>
      <c r="F105" s="94"/>
      <c r="G105" s="24"/>
    </row>
    <row r="106" spans="1:7" ht="18.75" customHeight="1" x14ac:dyDescent="0.2">
      <c r="A106" s="94"/>
      <c r="B106" s="94"/>
      <c r="C106" s="99"/>
      <c r="D106" s="94"/>
      <c r="E106" s="100"/>
      <c r="F106" s="94"/>
      <c r="G106" s="24"/>
    </row>
    <row r="107" spans="1:7" ht="18.75" customHeight="1" x14ac:dyDescent="0.2">
      <c r="A107" s="94"/>
      <c r="B107" s="94"/>
      <c r="C107" s="99"/>
      <c r="D107" s="94"/>
      <c r="E107" s="100"/>
      <c r="F107" s="94"/>
      <c r="G107" s="24"/>
    </row>
    <row r="108" spans="1:7" ht="18.75" customHeight="1" x14ac:dyDescent="0.2">
      <c r="A108" s="94"/>
      <c r="B108" s="94"/>
      <c r="C108" s="99"/>
      <c r="D108" s="94"/>
      <c r="E108" s="100"/>
      <c r="F108" s="94"/>
      <c r="G108" s="24"/>
    </row>
    <row r="109" spans="1:7" ht="18.75" customHeight="1" x14ac:dyDescent="0.2">
      <c r="A109" s="94"/>
      <c r="B109" s="94"/>
      <c r="C109" s="99"/>
      <c r="D109" s="94"/>
      <c r="E109" s="100"/>
      <c r="F109" s="94"/>
      <c r="G109" s="24"/>
    </row>
    <row r="110" spans="1:7" ht="18.75" customHeight="1" x14ac:dyDescent="0.2">
      <c r="A110" s="94"/>
      <c r="B110" s="94"/>
      <c r="C110" s="99"/>
      <c r="D110" s="94"/>
      <c r="E110" s="100"/>
      <c r="F110" s="94"/>
      <c r="G110" s="24"/>
    </row>
    <row r="111" spans="1:7" ht="18.75" customHeight="1" x14ac:dyDescent="0.2">
      <c r="A111" s="94"/>
      <c r="B111" s="94"/>
      <c r="C111" s="99"/>
      <c r="D111" s="94"/>
      <c r="E111" s="100"/>
      <c r="F111" s="94"/>
      <c r="G111" s="24"/>
    </row>
    <row r="112" spans="1:7" ht="18.75" customHeight="1" x14ac:dyDescent="0.2">
      <c r="A112" s="94"/>
      <c r="B112" s="94"/>
      <c r="C112" s="99"/>
      <c r="D112" s="94"/>
      <c r="E112" s="100"/>
      <c r="F112" s="94"/>
      <c r="G112" s="24"/>
    </row>
    <row r="113" spans="1:7" ht="18.75" customHeight="1" x14ac:dyDescent="0.2">
      <c r="A113" s="94"/>
      <c r="B113" s="94"/>
      <c r="C113" s="99"/>
      <c r="D113" s="94"/>
      <c r="E113" s="100"/>
      <c r="F113" s="94"/>
      <c r="G113" s="24"/>
    </row>
    <row r="114" spans="1:7" ht="18.75" customHeight="1" x14ac:dyDescent="0.2">
      <c r="A114" s="94"/>
      <c r="B114" s="94"/>
      <c r="C114" s="99"/>
      <c r="D114" s="94"/>
      <c r="E114" s="100"/>
      <c r="F114" s="94"/>
      <c r="G114" s="24"/>
    </row>
    <row r="115" spans="1:7" ht="18.75" customHeight="1" x14ac:dyDescent="0.2">
      <c r="A115" s="94"/>
      <c r="B115" s="94"/>
      <c r="C115" s="99"/>
      <c r="D115" s="94"/>
      <c r="E115" s="100"/>
      <c r="F115" s="94"/>
      <c r="G115" s="24"/>
    </row>
    <row r="116" spans="1:7" ht="18.75" customHeight="1" x14ac:dyDescent="0.2">
      <c r="A116" s="94"/>
      <c r="B116" s="94"/>
      <c r="C116" s="99"/>
      <c r="D116" s="94"/>
      <c r="E116" s="100"/>
      <c r="F116" s="94"/>
      <c r="G116" s="24"/>
    </row>
    <row r="117" spans="1:7" ht="18.75" customHeight="1" x14ac:dyDescent="0.2">
      <c r="A117" s="94"/>
      <c r="B117" s="94"/>
      <c r="C117" s="99"/>
      <c r="D117" s="94"/>
      <c r="E117" s="100"/>
      <c r="F117" s="94"/>
      <c r="G117" s="24"/>
    </row>
    <row r="118" spans="1:7" ht="18.75" customHeight="1" x14ac:dyDescent="0.2">
      <c r="A118" s="94"/>
      <c r="B118" s="94"/>
      <c r="C118" s="99"/>
      <c r="D118" s="94"/>
      <c r="E118" s="100"/>
      <c r="F118" s="94"/>
      <c r="G118" s="24"/>
    </row>
    <row r="119" spans="1:7" ht="18.75" customHeight="1" x14ac:dyDescent="0.2">
      <c r="A119" s="94"/>
      <c r="B119" s="94"/>
      <c r="C119" s="99"/>
      <c r="D119" s="94"/>
      <c r="E119" s="100"/>
      <c r="F119" s="94"/>
      <c r="G119" s="24"/>
    </row>
    <row r="120" spans="1:7" ht="18.75" customHeight="1" x14ac:dyDescent="0.2">
      <c r="A120" s="94"/>
      <c r="B120" s="94"/>
      <c r="C120" s="99"/>
      <c r="D120" s="94"/>
      <c r="E120" s="100"/>
      <c r="F120" s="94"/>
      <c r="G120" s="24"/>
    </row>
    <row r="121" spans="1:7" ht="18.75" customHeight="1" x14ac:dyDescent="0.2">
      <c r="A121" s="94"/>
      <c r="B121" s="94"/>
      <c r="C121" s="99"/>
      <c r="D121" s="94"/>
      <c r="E121" s="100"/>
      <c r="F121" s="94"/>
      <c r="G121" s="24"/>
    </row>
    <row r="122" spans="1:7" ht="18.75" customHeight="1" x14ac:dyDescent="0.2">
      <c r="A122" s="94"/>
      <c r="B122" s="94"/>
      <c r="C122" s="99"/>
      <c r="D122" s="94"/>
      <c r="E122" s="100"/>
      <c r="F122" s="94"/>
      <c r="G122" s="24"/>
    </row>
    <row r="123" spans="1:7" ht="18.75" customHeight="1" x14ac:dyDescent="0.2">
      <c r="A123" s="94"/>
      <c r="B123" s="94"/>
      <c r="C123" s="99"/>
      <c r="D123" s="94"/>
      <c r="E123" s="100"/>
      <c r="F123" s="94"/>
      <c r="G123" s="24"/>
    </row>
    <row r="124" spans="1:7" ht="18.75" customHeight="1" x14ac:dyDescent="0.2">
      <c r="A124" s="94"/>
      <c r="B124" s="94"/>
      <c r="C124" s="99"/>
      <c r="D124" s="94"/>
      <c r="E124" s="100"/>
      <c r="F124" s="94"/>
      <c r="G124" s="24"/>
    </row>
    <row r="125" spans="1:7" ht="18.75" customHeight="1" x14ac:dyDescent="0.2">
      <c r="A125" s="94"/>
      <c r="B125" s="94"/>
      <c r="C125" s="99"/>
      <c r="D125" s="94"/>
      <c r="E125" s="100"/>
      <c r="F125" s="94"/>
      <c r="G125" s="24"/>
    </row>
    <row r="126" spans="1:7" ht="18.75" customHeight="1" x14ac:dyDescent="0.2">
      <c r="A126" s="94"/>
      <c r="B126" s="94"/>
      <c r="C126" s="99"/>
      <c r="D126" s="94"/>
      <c r="E126" s="100"/>
      <c r="F126" s="94"/>
      <c r="G126" s="24"/>
    </row>
    <row r="127" spans="1:7" ht="18.75" customHeight="1" x14ac:dyDescent="0.2">
      <c r="A127" s="94"/>
      <c r="B127" s="94"/>
      <c r="C127" s="99"/>
      <c r="D127" s="94"/>
      <c r="E127" s="100"/>
      <c r="F127" s="94"/>
      <c r="G127" s="24"/>
    </row>
    <row r="128" spans="1:7" ht="18.75" customHeight="1" x14ac:dyDescent="0.2">
      <c r="A128" s="94"/>
      <c r="B128" s="94"/>
      <c r="C128" s="99"/>
      <c r="D128" s="94"/>
      <c r="E128" s="100"/>
      <c r="F128" s="94"/>
      <c r="G128" s="24"/>
    </row>
    <row r="129" spans="1:7" ht="18.75" customHeight="1" x14ac:dyDescent="0.2">
      <c r="A129" s="94"/>
      <c r="B129" s="94"/>
      <c r="C129" s="99"/>
      <c r="D129" s="94"/>
      <c r="E129" s="100"/>
      <c r="F129" s="94"/>
      <c r="G129" s="24"/>
    </row>
    <row r="130" spans="1:7" ht="18.75" customHeight="1" x14ac:dyDescent="0.2">
      <c r="A130" s="94"/>
      <c r="B130" s="94"/>
      <c r="C130" s="99"/>
      <c r="D130" s="94"/>
      <c r="E130" s="100"/>
      <c r="F130" s="94"/>
      <c r="G130" s="24"/>
    </row>
    <row r="131" spans="1:7" ht="18.75" customHeight="1" x14ac:dyDescent="0.2">
      <c r="A131" s="94"/>
      <c r="B131" s="94"/>
      <c r="C131" s="99"/>
      <c r="D131" s="94"/>
      <c r="E131" s="100"/>
      <c r="F131" s="94"/>
      <c r="G131" s="24"/>
    </row>
    <row r="132" spans="1:7" ht="18.75" customHeight="1" x14ac:dyDescent="0.2">
      <c r="A132" s="94"/>
      <c r="B132" s="94"/>
      <c r="C132" s="99"/>
      <c r="D132" s="94"/>
      <c r="E132" s="100"/>
      <c r="F132" s="94"/>
      <c r="G132" s="24"/>
    </row>
    <row r="133" spans="1:7" ht="18.75" customHeight="1" x14ac:dyDescent="0.2">
      <c r="A133" s="94"/>
      <c r="B133" s="94"/>
      <c r="C133" s="99"/>
      <c r="D133" s="94"/>
      <c r="E133" s="100"/>
      <c r="F133" s="94"/>
      <c r="G133" s="24"/>
    </row>
    <row r="134" spans="1:7" ht="18.75" customHeight="1" x14ac:dyDescent="0.2">
      <c r="A134" s="94"/>
      <c r="B134" s="94"/>
      <c r="C134" s="99"/>
      <c r="D134" s="94"/>
      <c r="E134" s="100"/>
      <c r="F134" s="94"/>
      <c r="G134" s="24"/>
    </row>
    <row r="135" spans="1:7" ht="18.75" customHeight="1" x14ac:dyDescent="0.2">
      <c r="A135" s="94"/>
      <c r="B135" s="94"/>
      <c r="C135" s="99"/>
      <c r="D135" s="94"/>
      <c r="E135" s="100"/>
      <c r="F135" s="94"/>
      <c r="G135" s="24"/>
    </row>
    <row r="136" spans="1:7" ht="18.75" customHeight="1" x14ac:dyDescent="0.2">
      <c r="A136" s="94"/>
      <c r="B136" s="94"/>
      <c r="C136" s="99"/>
      <c r="D136" s="94"/>
      <c r="E136" s="100"/>
      <c r="F136" s="94"/>
      <c r="G136" s="24"/>
    </row>
    <row r="137" spans="1:7" ht="18.75" customHeight="1" x14ac:dyDescent="0.2">
      <c r="A137" s="94"/>
      <c r="B137" s="94"/>
      <c r="C137" s="99"/>
      <c r="D137" s="94"/>
      <c r="E137" s="100"/>
      <c r="F137" s="94"/>
      <c r="G137" s="24"/>
    </row>
    <row r="138" spans="1:7" ht="18.75" customHeight="1" x14ac:dyDescent="0.2">
      <c r="A138" s="94"/>
      <c r="B138" s="94"/>
      <c r="C138" s="99"/>
      <c r="D138" s="94"/>
      <c r="E138" s="100"/>
      <c r="F138" s="94"/>
      <c r="G138" s="24"/>
    </row>
    <row r="139" spans="1:7" ht="18.75" customHeight="1" x14ac:dyDescent="0.2">
      <c r="A139" s="94"/>
      <c r="B139" s="94"/>
      <c r="C139" s="99"/>
      <c r="D139" s="94"/>
      <c r="E139" s="100"/>
      <c r="F139" s="94"/>
      <c r="G139" s="24"/>
    </row>
    <row r="140" spans="1:7" ht="18.75" customHeight="1" x14ac:dyDescent="0.2">
      <c r="A140" s="94"/>
      <c r="B140" s="94"/>
      <c r="C140" s="99"/>
      <c r="D140" s="94"/>
      <c r="E140" s="100"/>
      <c r="F140" s="94"/>
      <c r="G140" s="24"/>
    </row>
    <row r="141" spans="1:7" ht="18.75" customHeight="1" x14ac:dyDescent="0.2">
      <c r="A141" s="94"/>
      <c r="B141" s="94"/>
      <c r="C141" s="99"/>
      <c r="D141" s="94"/>
      <c r="E141" s="100"/>
      <c r="F141" s="94"/>
      <c r="G141" s="24"/>
    </row>
    <row r="142" spans="1:7" ht="18.75" customHeight="1" x14ac:dyDescent="0.2">
      <c r="A142" s="94"/>
      <c r="B142" s="94"/>
      <c r="C142" s="99"/>
      <c r="D142" s="94"/>
      <c r="E142" s="100"/>
      <c r="F142" s="94"/>
      <c r="G142" s="24"/>
    </row>
    <row r="143" spans="1:7" ht="18.75" customHeight="1" x14ac:dyDescent="0.2">
      <c r="A143" s="94"/>
      <c r="B143" s="94"/>
      <c r="C143" s="99"/>
      <c r="D143" s="94"/>
      <c r="E143" s="100"/>
      <c r="F143" s="94"/>
      <c r="G143" s="24"/>
    </row>
    <row r="144" spans="1:7" ht="18.75" customHeight="1" x14ac:dyDescent="0.2">
      <c r="A144" s="94"/>
      <c r="B144" s="94"/>
      <c r="C144" s="99"/>
      <c r="D144" s="94"/>
      <c r="E144" s="100"/>
      <c r="F144" s="94"/>
      <c r="G144" s="24"/>
    </row>
    <row r="145" spans="1:7" ht="18.75" customHeight="1" x14ac:dyDescent="0.2">
      <c r="A145" s="94"/>
      <c r="B145" s="94"/>
      <c r="C145" s="99"/>
      <c r="D145" s="94"/>
      <c r="E145" s="100"/>
      <c r="F145" s="94"/>
      <c r="G145" s="24"/>
    </row>
    <row r="146" spans="1:7" ht="18.75" customHeight="1" x14ac:dyDescent="0.2">
      <c r="A146" s="94"/>
      <c r="B146" s="94"/>
      <c r="C146" s="99"/>
      <c r="D146" s="94"/>
      <c r="E146" s="100"/>
      <c r="F146" s="94"/>
      <c r="G146" s="24"/>
    </row>
    <row r="147" spans="1:7" ht="18.75" customHeight="1" x14ac:dyDescent="0.2">
      <c r="A147" s="94"/>
      <c r="B147" s="94"/>
      <c r="C147" s="99"/>
      <c r="D147" s="94"/>
      <c r="E147" s="100"/>
      <c r="F147" s="94"/>
      <c r="G147" s="24"/>
    </row>
    <row r="148" spans="1:7" ht="18.75" customHeight="1" x14ac:dyDescent="0.2">
      <c r="A148" s="94"/>
      <c r="B148" s="94"/>
      <c r="C148" s="99"/>
      <c r="D148" s="94"/>
      <c r="E148" s="100"/>
      <c r="F148" s="94"/>
      <c r="G148" s="24"/>
    </row>
    <row r="149" spans="1:7" ht="18.75" customHeight="1" x14ac:dyDescent="0.2">
      <c r="A149" s="94"/>
      <c r="B149" s="94"/>
      <c r="C149" s="99"/>
      <c r="D149" s="94"/>
      <c r="E149" s="100"/>
      <c r="F149" s="94"/>
      <c r="G149" s="24"/>
    </row>
    <row r="150" spans="1:7" ht="18.75" customHeight="1" x14ac:dyDescent="0.2">
      <c r="A150" s="94"/>
      <c r="B150" s="94"/>
      <c r="C150" s="99"/>
      <c r="D150" s="94"/>
      <c r="E150" s="100"/>
      <c r="F150" s="94"/>
      <c r="G150" s="24"/>
    </row>
    <row r="151" spans="1:7" ht="18.75" customHeight="1" x14ac:dyDescent="0.2">
      <c r="A151" s="94"/>
      <c r="B151" s="94"/>
      <c r="C151" s="99"/>
      <c r="D151" s="94"/>
      <c r="E151" s="100"/>
      <c r="F151" s="94"/>
      <c r="G151" s="24"/>
    </row>
    <row r="152" spans="1:7" ht="18.75" customHeight="1" x14ac:dyDescent="0.2">
      <c r="A152" s="94"/>
      <c r="B152" s="94"/>
      <c r="C152" s="99"/>
      <c r="D152" s="94"/>
      <c r="E152" s="100"/>
      <c r="F152" s="94"/>
      <c r="G152" s="24"/>
    </row>
    <row r="153" spans="1:7" ht="18.75" customHeight="1" x14ac:dyDescent="0.2">
      <c r="A153" s="94"/>
      <c r="B153" s="94"/>
      <c r="C153" s="99"/>
      <c r="D153" s="94"/>
      <c r="E153" s="100"/>
      <c r="F153" s="94"/>
      <c r="G153" s="24"/>
    </row>
    <row r="154" spans="1:7" ht="18.75" customHeight="1" x14ac:dyDescent="0.2">
      <c r="A154" s="94"/>
      <c r="B154" s="94"/>
      <c r="C154" s="99"/>
      <c r="D154" s="94"/>
      <c r="E154" s="100"/>
      <c r="F154" s="94"/>
      <c r="G154" s="24"/>
    </row>
    <row r="155" spans="1:7" ht="18.75" customHeight="1" x14ac:dyDescent="0.2">
      <c r="A155" s="94"/>
      <c r="B155" s="94"/>
      <c r="C155" s="99"/>
      <c r="D155" s="94"/>
      <c r="E155" s="100"/>
      <c r="F155" s="94"/>
      <c r="G155" s="24"/>
    </row>
    <row r="156" spans="1:7" ht="18.75" customHeight="1" x14ac:dyDescent="0.2">
      <c r="A156" s="94"/>
      <c r="B156" s="94"/>
      <c r="C156" s="99"/>
      <c r="D156" s="94"/>
      <c r="E156" s="100"/>
      <c r="F156" s="94"/>
      <c r="G156" s="24"/>
    </row>
    <row r="157" spans="1:7" ht="18.75" customHeight="1" x14ac:dyDescent="0.2">
      <c r="A157" s="94"/>
      <c r="B157" s="94"/>
      <c r="C157" s="99"/>
      <c r="D157" s="94"/>
      <c r="E157" s="100"/>
      <c r="F157" s="94"/>
      <c r="G157" s="24"/>
    </row>
    <row r="158" spans="1:7" ht="18.75" customHeight="1" x14ac:dyDescent="0.2">
      <c r="A158" s="94"/>
      <c r="B158" s="94"/>
      <c r="C158" s="99"/>
      <c r="D158" s="94"/>
      <c r="E158" s="100"/>
      <c r="F158" s="94"/>
      <c r="G158" s="24"/>
    </row>
    <row r="159" spans="1:7" ht="18.75" customHeight="1" x14ac:dyDescent="0.2">
      <c r="A159" s="94"/>
      <c r="B159" s="94"/>
      <c r="C159" s="99"/>
      <c r="D159" s="94"/>
      <c r="E159" s="100"/>
      <c r="F159" s="94"/>
      <c r="G159" s="24"/>
    </row>
    <row r="160" spans="1:7" ht="18.75" customHeight="1" x14ac:dyDescent="0.2">
      <c r="A160" s="94"/>
      <c r="B160" s="94"/>
      <c r="C160" s="99"/>
      <c r="D160" s="94"/>
      <c r="E160" s="100"/>
      <c r="F160" s="94"/>
      <c r="G160" s="24"/>
    </row>
    <row r="161" spans="1:7" ht="18.75" customHeight="1" x14ac:dyDescent="0.2">
      <c r="A161" s="94"/>
      <c r="B161" s="94"/>
      <c r="C161" s="99"/>
      <c r="D161" s="94"/>
      <c r="E161" s="100"/>
      <c r="F161" s="94"/>
      <c r="G161" s="24"/>
    </row>
    <row r="162" spans="1:7" ht="18.75" customHeight="1" x14ac:dyDescent="0.2">
      <c r="A162" s="94"/>
      <c r="B162" s="94"/>
      <c r="C162" s="99"/>
      <c r="D162" s="94"/>
      <c r="E162" s="100"/>
      <c r="F162" s="94"/>
      <c r="G162" s="24"/>
    </row>
    <row r="163" spans="1:7" ht="18.75" customHeight="1" x14ac:dyDescent="0.2">
      <c r="A163" s="94"/>
      <c r="B163" s="94"/>
      <c r="C163" s="99"/>
      <c r="D163" s="94"/>
      <c r="E163" s="100"/>
      <c r="F163" s="94"/>
      <c r="G163" s="24"/>
    </row>
    <row r="164" spans="1:7" ht="18.75" customHeight="1" x14ac:dyDescent="0.2">
      <c r="A164" s="94"/>
      <c r="B164" s="94"/>
      <c r="C164" s="99"/>
      <c r="D164" s="94"/>
      <c r="E164" s="100"/>
      <c r="F164" s="94"/>
      <c r="G164" s="24"/>
    </row>
    <row r="165" spans="1:7" ht="18.75" customHeight="1" x14ac:dyDescent="0.2">
      <c r="A165" s="94"/>
      <c r="B165" s="94"/>
      <c r="C165" s="99"/>
      <c r="D165" s="94"/>
      <c r="E165" s="100"/>
      <c r="F165" s="94"/>
      <c r="G165" s="24"/>
    </row>
    <row r="166" spans="1:7" ht="18.75" customHeight="1" x14ac:dyDescent="0.2">
      <c r="A166" s="94"/>
      <c r="B166" s="94"/>
      <c r="C166" s="99"/>
      <c r="D166" s="94"/>
      <c r="E166" s="100"/>
      <c r="F166" s="94"/>
      <c r="G166" s="24"/>
    </row>
    <row r="167" spans="1:7" ht="18.75" customHeight="1" x14ac:dyDescent="0.2">
      <c r="A167" s="94"/>
      <c r="B167" s="94"/>
      <c r="C167" s="99"/>
      <c r="D167" s="94"/>
      <c r="E167" s="100"/>
      <c r="F167" s="94"/>
      <c r="G167" s="24"/>
    </row>
    <row r="168" spans="1:7" ht="18.75" customHeight="1" x14ac:dyDescent="0.2">
      <c r="A168" s="94"/>
      <c r="B168" s="94"/>
      <c r="C168" s="99"/>
      <c r="D168" s="94"/>
      <c r="E168" s="100"/>
      <c r="F168" s="94"/>
      <c r="G168" s="24"/>
    </row>
    <row r="169" spans="1:7" ht="18.75" customHeight="1" x14ac:dyDescent="0.2">
      <c r="A169" s="94"/>
      <c r="B169" s="94"/>
      <c r="C169" s="99"/>
      <c r="D169" s="94"/>
      <c r="E169" s="100"/>
      <c r="F169" s="94"/>
      <c r="G169" s="24"/>
    </row>
    <row r="170" spans="1:7" ht="18.75" customHeight="1" x14ac:dyDescent="0.2">
      <c r="A170" s="94"/>
      <c r="B170" s="94"/>
      <c r="C170" s="99"/>
      <c r="D170" s="94"/>
      <c r="E170" s="100"/>
      <c r="F170" s="94"/>
      <c r="G170" s="24"/>
    </row>
    <row r="171" spans="1:7" ht="18.75" customHeight="1" x14ac:dyDescent="0.2">
      <c r="A171" s="94"/>
      <c r="B171" s="94"/>
      <c r="C171" s="99"/>
      <c r="D171" s="94"/>
      <c r="E171" s="100"/>
      <c r="F171" s="94"/>
      <c r="G171" s="24"/>
    </row>
    <row r="172" spans="1:7" ht="18.75" customHeight="1" x14ac:dyDescent="0.2">
      <c r="A172" s="94"/>
      <c r="B172" s="94"/>
      <c r="C172" s="99"/>
      <c r="D172" s="94"/>
      <c r="E172" s="100"/>
      <c r="F172" s="94"/>
      <c r="G172" s="24"/>
    </row>
    <row r="173" spans="1:7" ht="18.75" customHeight="1" x14ac:dyDescent="0.2">
      <c r="A173" s="94"/>
      <c r="B173" s="94"/>
      <c r="C173" s="99"/>
      <c r="D173" s="94"/>
      <c r="E173" s="100"/>
      <c r="F173" s="94"/>
      <c r="G173" s="24"/>
    </row>
    <row r="174" spans="1:7" ht="18.75" customHeight="1" x14ac:dyDescent="0.2">
      <c r="A174" s="94"/>
      <c r="B174" s="94"/>
      <c r="C174" s="99"/>
      <c r="D174" s="94"/>
      <c r="E174" s="100"/>
      <c r="F174" s="94"/>
      <c r="G174" s="24"/>
    </row>
    <row r="175" spans="1:7" ht="18.75" customHeight="1" x14ac:dyDescent="0.2">
      <c r="A175" s="94"/>
      <c r="B175" s="94"/>
      <c r="C175" s="99"/>
      <c r="D175" s="94"/>
      <c r="E175" s="100"/>
      <c r="F175" s="94"/>
      <c r="G175" s="24"/>
    </row>
    <row r="176" spans="1:7" ht="18.75" customHeight="1" x14ac:dyDescent="0.2">
      <c r="A176" s="94"/>
      <c r="B176" s="94"/>
      <c r="C176" s="99"/>
      <c r="D176" s="94"/>
      <c r="E176" s="100"/>
      <c r="F176" s="94"/>
      <c r="G176" s="24"/>
    </row>
    <row r="177" spans="1:7" ht="18.75" customHeight="1" x14ac:dyDescent="0.2">
      <c r="A177" s="94"/>
      <c r="B177" s="94"/>
      <c r="C177" s="99"/>
      <c r="D177" s="94"/>
      <c r="E177" s="100"/>
      <c r="F177" s="94"/>
      <c r="G177" s="24"/>
    </row>
    <row r="178" spans="1:7" ht="18.75" customHeight="1" x14ac:dyDescent="0.2">
      <c r="A178" s="94"/>
      <c r="B178" s="94"/>
      <c r="C178" s="99"/>
      <c r="D178" s="94"/>
      <c r="E178" s="100"/>
      <c r="F178" s="94"/>
      <c r="G178" s="24"/>
    </row>
    <row r="179" spans="1:7" ht="18.75" customHeight="1" x14ac:dyDescent="0.2">
      <c r="A179" s="94"/>
      <c r="B179" s="94"/>
      <c r="C179" s="99"/>
      <c r="D179" s="94"/>
      <c r="E179" s="100"/>
      <c r="F179" s="94"/>
      <c r="G179" s="24"/>
    </row>
    <row r="180" spans="1:7" ht="18.75" customHeight="1" x14ac:dyDescent="0.2">
      <c r="A180" s="94"/>
      <c r="B180" s="94"/>
      <c r="C180" s="99"/>
      <c r="D180" s="94"/>
      <c r="E180" s="100"/>
      <c r="F180" s="94"/>
      <c r="G180" s="24"/>
    </row>
    <row r="181" spans="1:7" ht="18.75" customHeight="1" x14ac:dyDescent="0.2">
      <c r="A181" s="94"/>
      <c r="B181" s="94"/>
      <c r="C181" s="99"/>
      <c r="D181" s="94"/>
      <c r="E181" s="100"/>
      <c r="F181" s="94"/>
      <c r="G181" s="24"/>
    </row>
    <row r="182" spans="1:7" ht="18.75" customHeight="1" x14ac:dyDescent="0.2">
      <c r="A182" s="94"/>
      <c r="B182" s="94"/>
      <c r="C182" s="99"/>
      <c r="D182" s="94"/>
      <c r="E182" s="100"/>
      <c r="F182" s="94"/>
      <c r="G182" s="24"/>
    </row>
    <row r="183" spans="1:7" ht="18.75" customHeight="1" x14ac:dyDescent="0.2">
      <c r="A183" s="94"/>
      <c r="B183" s="94"/>
      <c r="C183" s="99"/>
      <c r="D183" s="94"/>
      <c r="E183" s="100"/>
      <c r="F183" s="94"/>
      <c r="G183" s="24"/>
    </row>
    <row r="184" spans="1:7" ht="18.75" customHeight="1" x14ac:dyDescent="0.2">
      <c r="A184" s="94"/>
      <c r="B184" s="94"/>
      <c r="C184" s="99"/>
      <c r="D184" s="94"/>
      <c r="E184" s="100"/>
      <c r="F184" s="94"/>
      <c r="G184" s="24"/>
    </row>
    <row r="185" spans="1:7" ht="18.75" customHeight="1" x14ac:dyDescent="0.2">
      <c r="A185" s="94"/>
      <c r="B185" s="94"/>
      <c r="C185" s="99"/>
      <c r="D185" s="94"/>
      <c r="E185" s="100"/>
      <c r="F185" s="94"/>
      <c r="G185" s="24"/>
    </row>
    <row r="186" spans="1:7" ht="18.75" customHeight="1" x14ac:dyDescent="0.2">
      <c r="A186" s="94"/>
      <c r="B186" s="94"/>
      <c r="C186" s="99"/>
      <c r="D186" s="94"/>
      <c r="E186" s="100"/>
      <c r="F186" s="94"/>
      <c r="G186" s="24"/>
    </row>
    <row r="187" spans="1:7" ht="18.75" customHeight="1" x14ac:dyDescent="0.2">
      <c r="A187" s="94"/>
      <c r="B187" s="94"/>
      <c r="C187" s="99"/>
      <c r="D187" s="94"/>
      <c r="E187" s="100"/>
      <c r="F187" s="94"/>
      <c r="G187" s="24"/>
    </row>
    <row r="188" spans="1:7" ht="18.75" customHeight="1" x14ac:dyDescent="0.2">
      <c r="A188" s="94"/>
      <c r="B188" s="94"/>
      <c r="C188" s="99"/>
      <c r="D188" s="94"/>
      <c r="E188" s="100"/>
      <c r="F188" s="94"/>
      <c r="G188" s="24"/>
    </row>
    <row r="189" spans="1:7" ht="18.75" customHeight="1" x14ac:dyDescent="0.2">
      <c r="A189" s="94"/>
      <c r="B189" s="94"/>
      <c r="C189" s="99"/>
      <c r="D189" s="94"/>
      <c r="E189" s="100"/>
      <c r="F189" s="94"/>
      <c r="G189" s="24"/>
    </row>
    <row r="190" spans="1:7" ht="18.75" customHeight="1" x14ac:dyDescent="0.2">
      <c r="A190" s="94"/>
      <c r="B190" s="94"/>
      <c r="C190" s="99"/>
      <c r="D190" s="94"/>
      <c r="E190" s="100"/>
      <c r="F190" s="94"/>
      <c r="G190" s="24"/>
    </row>
    <row r="191" spans="1:7" ht="18.75" customHeight="1" x14ac:dyDescent="0.2">
      <c r="A191" s="94"/>
      <c r="B191" s="94"/>
      <c r="C191" s="99"/>
      <c r="D191" s="94"/>
      <c r="E191" s="100"/>
      <c r="F191" s="94"/>
      <c r="G191" s="24"/>
    </row>
    <row r="192" spans="1:7" ht="18.75" customHeight="1" x14ac:dyDescent="0.2">
      <c r="A192" s="94"/>
      <c r="B192" s="94"/>
      <c r="C192" s="99"/>
      <c r="D192" s="94"/>
      <c r="E192" s="100"/>
      <c r="F192" s="94"/>
      <c r="G192" s="24"/>
    </row>
    <row r="193" spans="1:7" ht="18.75" customHeight="1" x14ac:dyDescent="0.2">
      <c r="A193" s="94"/>
      <c r="B193" s="94"/>
      <c r="C193" s="99"/>
      <c r="D193" s="94"/>
      <c r="E193" s="100"/>
      <c r="F193" s="94"/>
      <c r="G193" s="24"/>
    </row>
    <row r="194" spans="1:7" ht="18.75" customHeight="1" x14ac:dyDescent="0.2">
      <c r="A194" s="94"/>
      <c r="B194" s="94"/>
      <c r="C194" s="99"/>
      <c r="D194" s="94"/>
      <c r="E194" s="100"/>
      <c r="F194" s="94"/>
      <c r="G194" s="24"/>
    </row>
    <row r="195" spans="1:7" ht="18.75" customHeight="1" x14ac:dyDescent="0.2">
      <c r="A195" s="94"/>
      <c r="B195" s="94"/>
      <c r="C195" s="99"/>
      <c r="D195" s="94"/>
      <c r="E195" s="100"/>
      <c r="F195" s="94"/>
      <c r="G195" s="24"/>
    </row>
    <row r="196" spans="1:7" ht="18.75" customHeight="1" x14ac:dyDescent="0.2">
      <c r="A196" s="94"/>
      <c r="B196" s="94"/>
      <c r="C196" s="99"/>
      <c r="D196" s="94"/>
      <c r="E196" s="100"/>
      <c r="F196" s="94"/>
      <c r="G196" s="24"/>
    </row>
    <row r="197" spans="1:7" ht="18.75" customHeight="1" x14ac:dyDescent="0.2">
      <c r="A197" s="94"/>
      <c r="B197" s="94"/>
      <c r="C197" s="99"/>
      <c r="D197" s="94"/>
      <c r="E197" s="100"/>
      <c r="F197" s="94"/>
      <c r="G197" s="24"/>
    </row>
    <row r="198" spans="1:7" ht="18.75" customHeight="1" x14ac:dyDescent="0.2">
      <c r="A198" s="94"/>
      <c r="B198" s="94"/>
      <c r="C198" s="99"/>
      <c r="D198" s="94"/>
      <c r="E198" s="100"/>
      <c r="F198" s="94"/>
      <c r="G198" s="24"/>
    </row>
    <row r="199" spans="1:7" ht="18.75" customHeight="1" x14ac:dyDescent="0.2">
      <c r="A199" s="94"/>
      <c r="B199" s="94"/>
      <c r="C199" s="99"/>
      <c r="D199" s="94"/>
      <c r="E199" s="100"/>
      <c r="F199" s="94"/>
      <c r="G199" s="24"/>
    </row>
    <row r="200" spans="1:7" ht="18.75" customHeight="1" x14ac:dyDescent="0.2">
      <c r="A200" s="94"/>
      <c r="B200" s="94"/>
      <c r="C200" s="99"/>
      <c r="D200" s="94"/>
      <c r="E200" s="100"/>
      <c r="F200" s="94"/>
      <c r="G200" s="24"/>
    </row>
    <row r="201" spans="1:7" ht="18.75" customHeight="1" x14ac:dyDescent="0.2">
      <c r="A201" s="94"/>
      <c r="B201" s="94"/>
      <c r="C201" s="99"/>
      <c r="D201" s="94"/>
      <c r="E201" s="100"/>
      <c r="F201" s="94"/>
      <c r="G201" s="24"/>
    </row>
    <row r="202" spans="1:7" ht="18.75" customHeight="1" x14ac:dyDescent="0.2">
      <c r="A202" s="94"/>
      <c r="B202" s="94"/>
      <c r="C202" s="99"/>
      <c r="D202" s="94"/>
      <c r="E202" s="100"/>
      <c r="F202" s="94"/>
      <c r="G202" s="24"/>
    </row>
    <row r="203" spans="1:7" ht="18.75" customHeight="1" x14ac:dyDescent="0.2">
      <c r="A203" s="94"/>
      <c r="B203" s="94"/>
      <c r="C203" s="99"/>
      <c r="D203" s="94"/>
      <c r="E203" s="100"/>
      <c r="F203" s="94"/>
      <c r="G203" s="24"/>
    </row>
    <row r="204" spans="1:7" ht="18.75" customHeight="1" x14ac:dyDescent="0.2">
      <c r="A204" s="94"/>
      <c r="B204" s="94"/>
      <c r="C204" s="99"/>
      <c r="D204" s="94"/>
      <c r="E204" s="100"/>
      <c r="F204" s="94"/>
      <c r="G204" s="24"/>
    </row>
    <row r="205" spans="1:7" ht="18.75" customHeight="1" x14ac:dyDescent="0.2">
      <c r="A205" s="94"/>
      <c r="B205" s="94"/>
      <c r="C205" s="99"/>
      <c r="D205" s="94"/>
      <c r="E205" s="100"/>
      <c r="F205" s="94"/>
      <c r="G205" s="24"/>
    </row>
    <row r="206" spans="1:7" ht="18.75" customHeight="1" x14ac:dyDescent="0.2">
      <c r="A206" s="94"/>
      <c r="B206" s="94"/>
      <c r="C206" s="99"/>
      <c r="D206" s="94"/>
      <c r="E206" s="100"/>
      <c r="F206" s="94"/>
      <c r="G206" s="24"/>
    </row>
    <row r="207" spans="1:7" ht="18.75" customHeight="1" x14ac:dyDescent="0.2">
      <c r="A207" s="94"/>
      <c r="B207" s="94"/>
      <c r="C207" s="99"/>
      <c r="D207" s="94"/>
      <c r="E207" s="100"/>
      <c r="F207" s="94"/>
      <c r="G207" s="24"/>
    </row>
    <row r="208" spans="1:7" ht="18.75" customHeight="1" x14ac:dyDescent="0.2">
      <c r="A208" s="94"/>
      <c r="B208" s="94"/>
      <c r="C208" s="99"/>
      <c r="D208" s="94"/>
      <c r="E208" s="100"/>
      <c r="F208" s="94"/>
      <c r="G208" s="24"/>
    </row>
    <row r="209" spans="1:7" ht="18.75" customHeight="1" x14ac:dyDescent="0.2">
      <c r="A209" s="94"/>
      <c r="B209" s="94"/>
      <c r="C209" s="99"/>
      <c r="D209" s="94"/>
      <c r="E209" s="100"/>
      <c r="F209" s="94"/>
      <c r="G209" s="24"/>
    </row>
    <row r="210" spans="1:7" ht="18.75" customHeight="1" x14ac:dyDescent="0.2">
      <c r="A210" s="94"/>
      <c r="B210" s="94"/>
      <c r="C210" s="99"/>
      <c r="D210" s="94"/>
      <c r="E210" s="100"/>
      <c r="F210" s="94"/>
      <c r="G210" s="24"/>
    </row>
    <row r="211" spans="1:7" ht="18.75" customHeight="1" x14ac:dyDescent="0.2">
      <c r="A211" s="94"/>
      <c r="B211" s="94"/>
      <c r="C211" s="99"/>
      <c r="D211" s="94"/>
      <c r="E211" s="100"/>
      <c r="F211" s="94"/>
      <c r="G211" s="24"/>
    </row>
    <row r="212" spans="1:7" ht="18.75" customHeight="1" x14ac:dyDescent="0.2">
      <c r="A212" s="94"/>
      <c r="B212" s="94"/>
      <c r="C212" s="99"/>
      <c r="D212" s="94"/>
      <c r="E212" s="100"/>
      <c r="F212" s="94"/>
      <c r="G212" s="24"/>
    </row>
    <row r="213" spans="1:7" ht="18.75" customHeight="1" x14ac:dyDescent="0.2">
      <c r="A213" s="94"/>
      <c r="B213" s="94"/>
      <c r="C213" s="99"/>
      <c r="D213" s="94"/>
      <c r="E213" s="100"/>
      <c r="F213" s="94"/>
      <c r="G213" s="24"/>
    </row>
    <row r="214" spans="1:7" ht="18.75" customHeight="1" x14ac:dyDescent="0.2">
      <c r="A214" s="94"/>
      <c r="B214" s="94"/>
      <c r="C214" s="99"/>
      <c r="D214" s="94"/>
      <c r="E214" s="100"/>
      <c r="F214" s="94"/>
      <c r="G214" s="24"/>
    </row>
    <row r="215" spans="1:7" ht="18.75" customHeight="1" x14ac:dyDescent="0.2">
      <c r="A215" s="94"/>
      <c r="B215" s="94"/>
      <c r="C215" s="99"/>
      <c r="D215" s="94"/>
      <c r="E215" s="100"/>
      <c r="F215" s="94"/>
      <c r="G215" s="24"/>
    </row>
    <row r="216" spans="1:7" ht="18.75" customHeight="1" x14ac:dyDescent="0.2">
      <c r="A216" s="94"/>
      <c r="B216" s="94"/>
      <c r="C216" s="99"/>
      <c r="D216" s="94"/>
      <c r="E216" s="100"/>
      <c r="F216" s="94"/>
      <c r="G216" s="24"/>
    </row>
    <row r="217" spans="1:7" ht="18.75" customHeight="1" x14ac:dyDescent="0.2">
      <c r="A217" s="94"/>
      <c r="B217" s="94"/>
      <c r="C217" s="99"/>
      <c r="D217" s="94"/>
      <c r="E217" s="100"/>
      <c r="F217" s="94"/>
      <c r="G217" s="24"/>
    </row>
    <row r="218" spans="1:7" ht="18.75" customHeight="1" x14ac:dyDescent="0.2">
      <c r="A218" s="94"/>
      <c r="B218" s="94"/>
      <c r="C218" s="99"/>
      <c r="D218" s="94"/>
      <c r="E218" s="100"/>
      <c r="F218" s="94"/>
      <c r="G218" s="24"/>
    </row>
    <row r="219" spans="1:7" ht="18.75" customHeight="1" x14ac:dyDescent="0.2">
      <c r="A219" s="94"/>
      <c r="B219" s="94"/>
      <c r="C219" s="99"/>
      <c r="D219" s="94"/>
      <c r="E219" s="100"/>
      <c r="F219" s="94"/>
      <c r="G219" s="24"/>
    </row>
    <row r="220" spans="1:7" ht="18.75" customHeight="1" x14ac:dyDescent="0.2">
      <c r="A220" s="94"/>
      <c r="B220" s="94"/>
      <c r="C220" s="99"/>
      <c r="D220" s="94"/>
      <c r="E220" s="100"/>
      <c r="F220" s="94"/>
      <c r="G220" s="24"/>
    </row>
    <row r="221" spans="1:7" ht="18.75" customHeight="1" x14ac:dyDescent="0.2">
      <c r="A221" s="94"/>
      <c r="B221" s="94"/>
      <c r="C221" s="99"/>
      <c r="D221" s="94"/>
      <c r="E221" s="100"/>
      <c r="F221" s="94"/>
      <c r="G221" s="24"/>
    </row>
    <row r="222" spans="1:7" ht="18.75" customHeight="1" x14ac:dyDescent="0.2">
      <c r="A222" s="94"/>
      <c r="B222" s="94"/>
      <c r="C222" s="99"/>
      <c r="D222" s="94"/>
      <c r="E222" s="100"/>
      <c r="F222" s="94"/>
      <c r="G222" s="24"/>
    </row>
    <row r="223" spans="1:7" ht="18.75" customHeight="1" x14ac:dyDescent="0.2">
      <c r="A223" s="94"/>
      <c r="B223" s="94"/>
      <c r="C223" s="99"/>
      <c r="D223" s="94"/>
      <c r="E223" s="100"/>
      <c r="F223" s="94"/>
      <c r="G223" s="24"/>
    </row>
    <row r="224" spans="1:7" ht="18.75" customHeight="1" x14ac:dyDescent="0.2">
      <c r="A224" s="94"/>
      <c r="B224" s="94"/>
      <c r="C224" s="99"/>
      <c r="D224" s="94"/>
      <c r="E224" s="100"/>
      <c r="F224" s="94"/>
      <c r="G224" s="24"/>
    </row>
    <row r="225" spans="1:7" ht="18.75" customHeight="1" x14ac:dyDescent="0.2">
      <c r="A225" s="94"/>
      <c r="B225" s="94"/>
      <c r="C225" s="99"/>
      <c r="D225" s="94"/>
      <c r="E225" s="100"/>
      <c r="F225" s="94"/>
      <c r="G225" s="24"/>
    </row>
    <row r="226" spans="1:7" ht="18.75" customHeight="1" x14ac:dyDescent="0.2">
      <c r="A226" s="94"/>
      <c r="B226" s="94"/>
      <c r="C226" s="99"/>
      <c r="D226" s="94"/>
      <c r="E226" s="100"/>
      <c r="F226" s="94"/>
      <c r="G226" s="24"/>
    </row>
    <row r="227" spans="1:7" ht="18.75" customHeight="1" x14ac:dyDescent="0.2">
      <c r="A227" s="94"/>
      <c r="B227" s="94"/>
      <c r="C227" s="99"/>
      <c r="D227" s="94"/>
      <c r="E227" s="100"/>
      <c r="F227" s="94"/>
      <c r="G227" s="24"/>
    </row>
    <row r="228" spans="1:7" ht="18.75" customHeight="1" x14ac:dyDescent="0.2">
      <c r="A228" s="94"/>
      <c r="B228" s="94"/>
      <c r="C228" s="99"/>
      <c r="D228" s="94"/>
      <c r="E228" s="100"/>
      <c r="F228" s="94"/>
      <c r="G228" s="24"/>
    </row>
    <row r="229" spans="1:7" ht="18.75" customHeight="1" x14ac:dyDescent="0.2">
      <c r="A229" s="94"/>
      <c r="B229" s="94"/>
      <c r="C229" s="99"/>
      <c r="D229" s="94"/>
      <c r="E229" s="100"/>
      <c r="F229" s="94"/>
      <c r="G229" s="24"/>
    </row>
    <row r="230" spans="1:7" ht="18.75" customHeight="1" x14ac:dyDescent="0.2">
      <c r="A230" s="94"/>
      <c r="B230" s="94"/>
      <c r="C230" s="99"/>
      <c r="D230" s="94"/>
      <c r="E230" s="100"/>
      <c r="F230" s="94"/>
      <c r="G230" s="24"/>
    </row>
    <row r="231" spans="1:7" ht="18.75" customHeight="1" x14ac:dyDescent="0.2">
      <c r="A231" s="94"/>
      <c r="B231" s="94"/>
      <c r="C231" s="99"/>
      <c r="D231" s="94"/>
      <c r="E231" s="100"/>
      <c r="F231" s="94"/>
      <c r="G231" s="24"/>
    </row>
    <row r="232" spans="1:7" ht="18.75" customHeight="1" x14ac:dyDescent="0.2">
      <c r="A232" s="94"/>
      <c r="B232" s="94"/>
      <c r="C232" s="99"/>
      <c r="D232" s="94"/>
      <c r="E232" s="100"/>
      <c r="F232" s="94"/>
      <c r="G232" s="24"/>
    </row>
    <row r="233" spans="1:7" ht="18.75" customHeight="1" x14ac:dyDescent="0.2">
      <c r="A233" s="94"/>
      <c r="B233" s="94"/>
      <c r="C233" s="99"/>
      <c r="D233" s="94"/>
      <c r="E233" s="100"/>
      <c r="F233" s="94"/>
      <c r="G233" s="24"/>
    </row>
    <row r="234" spans="1:7" ht="18.75" customHeight="1" x14ac:dyDescent="0.2">
      <c r="A234" s="94"/>
      <c r="B234" s="94"/>
      <c r="C234" s="99"/>
      <c r="D234" s="94"/>
      <c r="E234" s="100"/>
      <c r="F234" s="94"/>
      <c r="G234" s="24"/>
    </row>
    <row r="235" spans="1:7" ht="18.75" customHeight="1" x14ac:dyDescent="0.2">
      <c r="A235" s="94"/>
      <c r="B235" s="94"/>
      <c r="C235" s="99"/>
      <c r="D235" s="94"/>
      <c r="E235" s="100"/>
      <c r="F235" s="94"/>
      <c r="G235" s="24"/>
    </row>
    <row r="236" spans="1:7" ht="18.75" customHeight="1" x14ac:dyDescent="0.2">
      <c r="A236" s="94"/>
      <c r="B236" s="94"/>
      <c r="C236" s="99"/>
      <c r="D236" s="94"/>
      <c r="E236" s="100"/>
      <c r="F236" s="94"/>
      <c r="G236" s="24"/>
    </row>
    <row r="237" spans="1:7" ht="18.75" customHeight="1" x14ac:dyDescent="0.2">
      <c r="A237" s="94"/>
      <c r="B237" s="94"/>
      <c r="C237" s="99"/>
      <c r="D237" s="94"/>
      <c r="E237" s="100"/>
      <c r="F237" s="94"/>
      <c r="G237" s="24"/>
    </row>
    <row r="238" spans="1:7" ht="18.75" customHeight="1" x14ac:dyDescent="0.2">
      <c r="A238" s="94"/>
      <c r="B238" s="94"/>
      <c r="C238" s="99"/>
      <c r="D238" s="94"/>
      <c r="E238" s="100"/>
      <c r="F238" s="94"/>
      <c r="G238" s="24"/>
    </row>
    <row r="239" spans="1:7" ht="18.75" customHeight="1" x14ac:dyDescent="0.2">
      <c r="A239" s="94"/>
      <c r="B239" s="94"/>
      <c r="C239" s="99"/>
      <c r="D239" s="94"/>
      <c r="E239" s="100"/>
      <c r="F239" s="94"/>
      <c r="G239" s="24"/>
    </row>
    <row r="240" spans="1:7" ht="18.75" customHeight="1" x14ac:dyDescent="0.2">
      <c r="A240" s="94"/>
      <c r="B240" s="94"/>
      <c r="C240" s="99"/>
      <c r="D240" s="94"/>
      <c r="E240" s="100"/>
      <c r="F240" s="94"/>
      <c r="G240" s="24"/>
    </row>
    <row r="241" spans="1:7" ht="18.75" customHeight="1" x14ac:dyDescent="0.2">
      <c r="A241" s="94"/>
      <c r="B241" s="94"/>
      <c r="C241" s="99"/>
      <c r="D241" s="94"/>
      <c r="E241" s="100"/>
      <c r="F241" s="94"/>
      <c r="G241" s="24"/>
    </row>
    <row r="242" spans="1:7" ht="18.75" customHeight="1" x14ac:dyDescent="0.2">
      <c r="A242" s="94"/>
      <c r="B242" s="94"/>
      <c r="C242" s="99"/>
      <c r="D242" s="94"/>
      <c r="E242" s="100"/>
      <c r="F242" s="94"/>
      <c r="G242" s="24"/>
    </row>
    <row r="243" spans="1:7" ht="18.75" customHeight="1" x14ac:dyDescent="0.2">
      <c r="A243" s="94"/>
      <c r="B243" s="94"/>
      <c r="C243" s="99"/>
      <c r="D243" s="94"/>
      <c r="E243" s="100"/>
      <c r="F243" s="94"/>
      <c r="G243" s="24"/>
    </row>
    <row r="244" spans="1:7" ht="18.75" customHeight="1" x14ac:dyDescent="0.2">
      <c r="A244" s="94"/>
      <c r="B244" s="94"/>
      <c r="C244" s="99"/>
      <c r="D244" s="94"/>
      <c r="E244" s="100"/>
      <c r="F244" s="94"/>
      <c r="G244" s="24"/>
    </row>
    <row r="245" spans="1:7" ht="18.75" customHeight="1" x14ac:dyDescent="0.2">
      <c r="A245" s="94"/>
      <c r="B245" s="94"/>
      <c r="C245" s="99"/>
      <c r="D245" s="94"/>
      <c r="E245" s="100"/>
      <c r="F245" s="94"/>
      <c r="G245" s="24"/>
    </row>
    <row r="246" spans="1:7" ht="18.75" customHeight="1" x14ac:dyDescent="0.2">
      <c r="A246" s="94"/>
      <c r="B246" s="94"/>
      <c r="C246" s="99"/>
      <c r="D246" s="94"/>
      <c r="E246" s="100"/>
      <c r="F246" s="94"/>
      <c r="G246" s="24"/>
    </row>
    <row r="247" spans="1:7" ht="18.75" customHeight="1" x14ac:dyDescent="0.2">
      <c r="A247" s="94"/>
      <c r="B247" s="94"/>
      <c r="C247" s="99"/>
      <c r="D247" s="94"/>
      <c r="E247" s="100"/>
      <c r="F247" s="94"/>
      <c r="G247" s="24"/>
    </row>
    <row r="248" spans="1:7" ht="18.75" customHeight="1" x14ac:dyDescent="0.2">
      <c r="A248" s="94"/>
      <c r="B248" s="94"/>
      <c r="C248" s="99"/>
      <c r="D248" s="94"/>
      <c r="E248" s="100"/>
      <c r="F248" s="94"/>
      <c r="G248" s="24"/>
    </row>
    <row r="249" spans="1:7" ht="18.75" customHeight="1" x14ac:dyDescent="0.2">
      <c r="A249" s="94"/>
      <c r="B249" s="94"/>
      <c r="C249" s="99"/>
      <c r="D249" s="94"/>
      <c r="E249" s="100"/>
      <c r="F249" s="94"/>
      <c r="G249" s="24"/>
    </row>
    <row r="250" spans="1:7" ht="18.75" customHeight="1" x14ac:dyDescent="0.2">
      <c r="A250" s="94"/>
      <c r="B250" s="94"/>
      <c r="C250" s="99"/>
      <c r="D250" s="94"/>
      <c r="E250" s="100"/>
      <c r="F250" s="94"/>
      <c r="G250" s="24"/>
    </row>
    <row r="251" spans="1:7" ht="18.75" customHeight="1" x14ac:dyDescent="0.2">
      <c r="A251" s="94"/>
      <c r="B251" s="94"/>
      <c r="C251" s="99"/>
      <c r="D251" s="94"/>
      <c r="E251" s="100"/>
      <c r="F251" s="94"/>
      <c r="G251" s="24"/>
    </row>
    <row r="252" spans="1:7" ht="18.75" customHeight="1" x14ac:dyDescent="0.2">
      <c r="A252" s="94"/>
      <c r="B252" s="94"/>
      <c r="C252" s="99"/>
      <c r="D252" s="94"/>
      <c r="E252" s="100"/>
      <c r="F252" s="94"/>
      <c r="G252" s="24"/>
    </row>
    <row r="253" spans="1:7" ht="18.75" customHeight="1" x14ac:dyDescent="0.2">
      <c r="A253" s="94"/>
      <c r="B253" s="94"/>
      <c r="C253" s="99"/>
      <c r="D253" s="94"/>
      <c r="E253" s="100"/>
      <c r="F253" s="94"/>
      <c r="G253" s="24"/>
    </row>
    <row r="254" spans="1:7" ht="18.75" customHeight="1" x14ac:dyDescent="0.2">
      <c r="A254" s="94"/>
      <c r="B254" s="94"/>
      <c r="C254" s="99"/>
      <c r="D254" s="94"/>
      <c r="E254" s="100"/>
      <c r="F254" s="94"/>
      <c r="G254" s="24"/>
    </row>
    <row r="255" spans="1:7" ht="18.75" customHeight="1" x14ac:dyDescent="0.2">
      <c r="A255" s="94"/>
      <c r="B255" s="94"/>
      <c r="C255" s="99"/>
      <c r="D255" s="94"/>
      <c r="E255" s="100"/>
      <c r="F255" s="94"/>
      <c r="G255" s="24"/>
    </row>
    <row r="256" spans="1:7" ht="18.75" customHeight="1" x14ac:dyDescent="0.2">
      <c r="A256" s="94"/>
      <c r="B256" s="94"/>
      <c r="C256" s="99"/>
      <c r="D256" s="94"/>
      <c r="E256" s="100"/>
      <c r="F256" s="94"/>
      <c r="G256" s="24"/>
    </row>
    <row r="257" spans="1:7" ht="18.75" customHeight="1" x14ac:dyDescent="0.2">
      <c r="A257" s="94"/>
      <c r="B257" s="94"/>
      <c r="C257" s="99"/>
      <c r="D257" s="94"/>
      <c r="E257" s="100"/>
      <c r="F257" s="94"/>
      <c r="G257" s="24"/>
    </row>
    <row r="258" spans="1:7" ht="18.75" customHeight="1" x14ac:dyDescent="0.2">
      <c r="A258" s="94"/>
      <c r="B258" s="94"/>
      <c r="C258" s="99"/>
      <c r="D258" s="94"/>
      <c r="E258" s="100"/>
      <c r="F258" s="94"/>
      <c r="G258" s="24"/>
    </row>
    <row r="259" spans="1:7" ht="18.75" customHeight="1" x14ac:dyDescent="0.2">
      <c r="A259" s="94"/>
      <c r="B259" s="94"/>
      <c r="C259" s="99"/>
      <c r="D259" s="94"/>
      <c r="E259" s="100"/>
      <c r="F259" s="94"/>
      <c r="G259" s="24"/>
    </row>
    <row r="260" spans="1:7" ht="18.75" customHeight="1" x14ac:dyDescent="0.2">
      <c r="A260" s="94"/>
      <c r="B260" s="94"/>
      <c r="C260" s="99"/>
      <c r="D260" s="94"/>
      <c r="E260" s="100"/>
      <c r="F260" s="94"/>
      <c r="G260" s="24"/>
    </row>
    <row r="261" spans="1:7" ht="18.75" customHeight="1" x14ac:dyDescent="0.2">
      <c r="A261" s="94"/>
      <c r="B261" s="94"/>
      <c r="C261" s="99"/>
      <c r="D261" s="94"/>
      <c r="E261" s="100"/>
      <c r="F261" s="94"/>
      <c r="G261" s="24"/>
    </row>
    <row r="262" spans="1:7" ht="18.75" customHeight="1" x14ac:dyDescent="0.2">
      <c r="A262" s="94"/>
      <c r="B262" s="94"/>
      <c r="C262" s="99"/>
      <c r="D262" s="94"/>
      <c r="E262" s="100"/>
      <c r="F262" s="94"/>
      <c r="G262" s="24"/>
    </row>
    <row r="263" spans="1:7" ht="18.75" customHeight="1" x14ac:dyDescent="0.2">
      <c r="A263" s="94"/>
      <c r="B263" s="94"/>
      <c r="C263" s="99"/>
      <c r="D263" s="94"/>
      <c r="E263" s="100"/>
      <c r="F263" s="94"/>
      <c r="G263" s="24"/>
    </row>
    <row r="264" spans="1:7" ht="18.75" customHeight="1" x14ac:dyDescent="0.2">
      <c r="A264" s="94"/>
      <c r="B264" s="94"/>
      <c r="C264" s="99"/>
      <c r="D264" s="94"/>
      <c r="E264" s="100"/>
      <c r="F264" s="94"/>
      <c r="G264" s="24"/>
    </row>
    <row r="265" spans="1:7" ht="18.75" customHeight="1" x14ac:dyDescent="0.2">
      <c r="A265" s="94"/>
      <c r="B265" s="94"/>
      <c r="C265" s="99"/>
      <c r="D265" s="94"/>
      <c r="E265" s="100"/>
      <c r="F265" s="94"/>
      <c r="G265" s="24"/>
    </row>
    <row r="266" spans="1:7" ht="18.75" customHeight="1" x14ac:dyDescent="0.2">
      <c r="A266" s="94"/>
      <c r="B266" s="94"/>
      <c r="C266" s="99"/>
      <c r="D266" s="94"/>
      <c r="E266" s="100"/>
      <c r="F266" s="94"/>
      <c r="G266" s="24"/>
    </row>
    <row r="267" spans="1:7" ht="18.75" customHeight="1" x14ac:dyDescent="0.2">
      <c r="A267" s="94"/>
      <c r="B267" s="94"/>
      <c r="C267" s="99"/>
      <c r="D267" s="94"/>
      <c r="E267" s="100"/>
      <c r="F267" s="94"/>
      <c r="G267" s="24"/>
    </row>
    <row r="268" spans="1:7" ht="18.75" customHeight="1" x14ac:dyDescent="0.2">
      <c r="A268" s="94"/>
      <c r="B268" s="94"/>
      <c r="C268" s="99"/>
      <c r="D268" s="94"/>
      <c r="E268" s="100"/>
      <c r="F268" s="94"/>
      <c r="G268" s="24"/>
    </row>
    <row r="269" spans="1:7" ht="18.75" customHeight="1" x14ac:dyDescent="0.2">
      <c r="A269" s="94"/>
      <c r="B269" s="94"/>
      <c r="C269" s="99"/>
      <c r="D269" s="94"/>
      <c r="E269" s="100"/>
      <c r="F269" s="94"/>
      <c r="G269" s="24"/>
    </row>
    <row r="270" spans="1:7" ht="18.75" customHeight="1" x14ac:dyDescent="0.2">
      <c r="A270" s="94"/>
      <c r="B270" s="94"/>
      <c r="C270" s="99"/>
      <c r="D270" s="94"/>
      <c r="E270" s="100"/>
      <c r="F270" s="94"/>
      <c r="G270" s="24"/>
    </row>
    <row r="271" spans="1:7" ht="18.75" customHeight="1" x14ac:dyDescent="0.2">
      <c r="A271" s="94"/>
      <c r="B271" s="94"/>
      <c r="C271" s="99"/>
      <c r="D271" s="94"/>
      <c r="E271" s="100"/>
      <c r="F271" s="94"/>
      <c r="G271" s="24"/>
    </row>
    <row r="272" spans="1:7" ht="18.75" customHeight="1" x14ac:dyDescent="0.2">
      <c r="A272" s="94"/>
      <c r="B272" s="94"/>
      <c r="C272" s="99"/>
      <c r="D272" s="94"/>
      <c r="E272" s="100"/>
      <c r="F272" s="94"/>
      <c r="G272" s="24"/>
    </row>
    <row r="273" spans="1:7" ht="18.75" customHeight="1" x14ac:dyDescent="0.2">
      <c r="A273" s="94"/>
      <c r="B273" s="94"/>
      <c r="C273" s="99"/>
      <c r="D273" s="94"/>
      <c r="E273" s="100"/>
      <c r="F273" s="94"/>
      <c r="G273" s="24"/>
    </row>
    <row r="274" spans="1:7" ht="18.75" customHeight="1" x14ac:dyDescent="0.2">
      <c r="A274" s="94"/>
      <c r="B274" s="94"/>
      <c r="C274" s="99"/>
      <c r="D274" s="94"/>
      <c r="E274" s="100"/>
      <c r="F274" s="94"/>
      <c r="G274" s="24"/>
    </row>
    <row r="275" spans="1:7" ht="18.75" customHeight="1" x14ac:dyDescent="0.2">
      <c r="A275" s="94"/>
      <c r="B275" s="94"/>
      <c r="C275" s="99"/>
      <c r="D275" s="94"/>
      <c r="E275" s="100"/>
      <c r="F275" s="94"/>
      <c r="G275" s="24"/>
    </row>
    <row r="276" spans="1:7" ht="18.75" customHeight="1" x14ac:dyDescent="0.2">
      <c r="A276" s="94"/>
      <c r="B276" s="94"/>
      <c r="C276" s="99"/>
      <c r="D276" s="94"/>
      <c r="E276" s="100"/>
      <c r="F276" s="94"/>
      <c r="G276" s="24"/>
    </row>
    <row r="277" spans="1:7" ht="18.75" customHeight="1" x14ac:dyDescent="0.2">
      <c r="A277" s="94"/>
      <c r="B277" s="94"/>
      <c r="C277" s="99"/>
      <c r="D277" s="94"/>
      <c r="E277" s="100"/>
      <c r="F277" s="94"/>
      <c r="G277" s="24"/>
    </row>
    <row r="278" spans="1:7" ht="18.75" customHeight="1" x14ac:dyDescent="0.2">
      <c r="A278" s="94"/>
      <c r="B278" s="94"/>
      <c r="C278" s="99"/>
      <c r="D278" s="94"/>
      <c r="E278" s="100"/>
      <c r="F278" s="94"/>
      <c r="G278" s="24"/>
    </row>
    <row r="279" spans="1:7" ht="18.75" customHeight="1" x14ac:dyDescent="0.2">
      <c r="A279" s="94"/>
      <c r="B279" s="94"/>
      <c r="C279" s="99"/>
      <c r="D279" s="94"/>
      <c r="E279" s="100"/>
      <c r="F279" s="94"/>
      <c r="G279" s="24"/>
    </row>
    <row r="280" spans="1:7" ht="18.75" customHeight="1" x14ac:dyDescent="0.2">
      <c r="A280" s="94"/>
      <c r="B280" s="94"/>
      <c r="C280" s="99"/>
      <c r="D280" s="94"/>
      <c r="E280" s="100"/>
      <c r="F280" s="94"/>
      <c r="G280" s="24"/>
    </row>
    <row r="281" spans="1:7" ht="18.75" customHeight="1" x14ac:dyDescent="0.2">
      <c r="A281" s="94"/>
      <c r="B281" s="94"/>
      <c r="C281" s="99"/>
      <c r="D281" s="94"/>
      <c r="E281" s="100"/>
      <c r="F281" s="94"/>
      <c r="G281" s="24"/>
    </row>
    <row r="282" spans="1:7" ht="18.75" customHeight="1" x14ac:dyDescent="0.2">
      <c r="A282" s="94"/>
      <c r="B282" s="94"/>
      <c r="C282" s="99"/>
      <c r="D282" s="94"/>
      <c r="E282" s="100"/>
      <c r="F282" s="94"/>
      <c r="G282" s="24"/>
    </row>
    <row r="283" spans="1:7" ht="18.75" customHeight="1" x14ac:dyDescent="0.2">
      <c r="A283" s="94"/>
      <c r="B283" s="94"/>
      <c r="C283" s="99"/>
      <c r="D283" s="94"/>
      <c r="E283" s="100"/>
      <c r="F283" s="94"/>
      <c r="G283" s="24"/>
    </row>
    <row r="284" spans="1:7" ht="18.75" customHeight="1" x14ac:dyDescent="0.2">
      <c r="A284" s="94"/>
      <c r="B284" s="94"/>
      <c r="C284" s="99"/>
      <c r="D284" s="94"/>
      <c r="E284" s="100"/>
      <c r="F284" s="94"/>
      <c r="G284" s="24"/>
    </row>
    <row r="285" spans="1:7" ht="18.75" customHeight="1" x14ac:dyDescent="0.2">
      <c r="A285" s="94"/>
      <c r="B285" s="94"/>
      <c r="C285" s="99"/>
      <c r="D285" s="94"/>
      <c r="E285" s="100"/>
      <c r="F285" s="94"/>
      <c r="G285" s="24"/>
    </row>
    <row r="286" spans="1:7" ht="18.75" customHeight="1" x14ac:dyDescent="0.2">
      <c r="A286" s="94"/>
      <c r="B286" s="94"/>
      <c r="C286" s="99"/>
      <c r="D286" s="94"/>
      <c r="E286" s="100"/>
      <c r="F286" s="94"/>
      <c r="G286" s="24"/>
    </row>
    <row r="287" spans="1:7" ht="18.75" customHeight="1" x14ac:dyDescent="0.2">
      <c r="A287" s="94"/>
      <c r="B287" s="94"/>
      <c r="C287" s="99"/>
      <c r="D287" s="94"/>
      <c r="E287" s="100"/>
      <c r="F287" s="94"/>
      <c r="G287" s="24"/>
    </row>
    <row r="288" spans="1:7" ht="18.75" customHeight="1" x14ac:dyDescent="0.2">
      <c r="A288" s="94"/>
      <c r="B288" s="94"/>
      <c r="C288" s="99"/>
      <c r="D288" s="94"/>
      <c r="E288" s="100"/>
      <c r="F288" s="94"/>
      <c r="G288" s="24"/>
    </row>
    <row r="289" spans="1:7" ht="18.75" customHeight="1" x14ac:dyDescent="0.2">
      <c r="A289" s="94"/>
      <c r="B289" s="94"/>
      <c r="C289" s="99"/>
      <c r="D289" s="94"/>
      <c r="E289" s="100"/>
      <c r="F289" s="94"/>
      <c r="G289" s="24"/>
    </row>
    <row r="290" spans="1:7" ht="18.75" customHeight="1" x14ac:dyDescent="0.2">
      <c r="A290" s="94"/>
      <c r="B290" s="94"/>
      <c r="C290" s="99"/>
      <c r="D290" s="94"/>
      <c r="E290" s="100"/>
      <c r="F290" s="94"/>
      <c r="G290" s="24"/>
    </row>
    <row r="291" spans="1:7" ht="18.75" customHeight="1" x14ac:dyDescent="0.2">
      <c r="A291" s="94"/>
      <c r="B291" s="94"/>
      <c r="C291" s="99"/>
      <c r="D291" s="94"/>
      <c r="E291" s="100"/>
      <c r="F291" s="94"/>
      <c r="G291" s="24"/>
    </row>
    <row r="292" spans="1:7" ht="18.75" customHeight="1" x14ac:dyDescent="0.2">
      <c r="A292" s="94"/>
      <c r="B292" s="94"/>
      <c r="C292" s="99"/>
      <c r="D292" s="94"/>
      <c r="E292" s="100"/>
      <c r="F292" s="94"/>
      <c r="G292" s="24"/>
    </row>
    <row r="293" spans="1:7" ht="18.75" customHeight="1" x14ac:dyDescent="0.2">
      <c r="A293" s="94"/>
      <c r="B293" s="94"/>
      <c r="C293" s="99"/>
      <c r="D293" s="94"/>
      <c r="E293" s="100"/>
      <c r="F293" s="94"/>
      <c r="G293" s="24"/>
    </row>
    <row r="294" spans="1:7" ht="18.75" customHeight="1" x14ac:dyDescent="0.2">
      <c r="A294" s="94"/>
      <c r="B294" s="94"/>
      <c r="C294" s="99"/>
      <c r="D294" s="94"/>
      <c r="E294" s="100"/>
      <c r="F294" s="94"/>
      <c r="G294" s="24"/>
    </row>
    <row r="295" spans="1:7" ht="18.75" customHeight="1" x14ac:dyDescent="0.2">
      <c r="A295" s="94"/>
      <c r="B295" s="94"/>
      <c r="C295" s="99"/>
      <c r="D295" s="94"/>
      <c r="E295" s="100"/>
      <c r="F295" s="94"/>
      <c r="G295" s="24"/>
    </row>
    <row r="296" spans="1:7" ht="18.75" customHeight="1" x14ac:dyDescent="0.2">
      <c r="A296" s="94"/>
      <c r="B296" s="94"/>
      <c r="C296" s="99"/>
      <c r="D296" s="94"/>
      <c r="E296" s="100"/>
      <c r="F296" s="94"/>
      <c r="G296" s="24"/>
    </row>
    <row r="297" spans="1:7" ht="18.75" customHeight="1" x14ac:dyDescent="0.2">
      <c r="A297" s="94"/>
      <c r="B297" s="94"/>
      <c r="C297" s="99"/>
      <c r="D297" s="94"/>
      <c r="E297" s="100"/>
      <c r="F297" s="94"/>
      <c r="G297" s="24"/>
    </row>
    <row r="298" spans="1:7" ht="18.75" customHeight="1" x14ac:dyDescent="0.2">
      <c r="A298" s="94"/>
      <c r="B298" s="94"/>
      <c r="C298" s="99"/>
      <c r="D298" s="94"/>
      <c r="E298" s="100"/>
      <c r="F298" s="94"/>
      <c r="G298" s="24"/>
    </row>
    <row r="299" spans="1:7" ht="18.75" customHeight="1" x14ac:dyDescent="0.2">
      <c r="A299" s="94"/>
      <c r="B299" s="94"/>
      <c r="C299" s="99"/>
      <c r="D299" s="94"/>
      <c r="E299" s="100"/>
      <c r="F299" s="94"/>
      <c r="G299" s="24"/>
    </row>
    <row r="300" spans="1:7" ht="18.75" customHeight="1" x14ac:dyDescent="0.2">
      <c r="A300" s="94"/>
      <c r="B300" s="94"/>
      <c r="C300" s="99"/>
      <c r="D300" s="94"/>
      <c r="E300" s="100"/>
      <c r="F300" s="94"/>
      <c r="G300" s="24"/>
    </row>
    <row r="301" spans="1:7" ht="18.75" customHeight="1" x14ac:dyDescent="0.2">
      <c r="A301" s="94"/>
      <c r="B301" s="94"/>
      <c r="C301" s="99"/>
      <c r="D301" s="94"/>
      <c r="E301" s="100"/>
      <c r="F301" s="94"/>
      <c r="G301" s="24"/>
    </row>
    <row r="302" spans="1:7" ht="18.75" customHeight="1" x14ac:dyDescent="0.2">
      <c r="A302" s="94"/>
      <c r="B302" s="94"/>
      <c r="C302" s="99"/>
      <c r="D302" s="94"/>
      <c r="E302" s="100"/>
      <c r="F302" s="94"/>
      <c r="G302" s="24"/>
    </row>
    <row r="303" spans="1:7" ht="18.75" customHeight="1" x14ac:dyDescent="0.2">
      <c r="A303" s="94"/>
      <c r="B303" s="94"/>
      <c r="C303" s="99"/>
      <c r="D303" s="94"/>
      <c r="E303" s="100"/>
      <c r="F303" s="94"/>
      <c r="G303" s="24"/>
    </row>
    <row r="304" spans="1:7" ht="18.75" customHeight="1" x14ac:dyDescent="0.2">
      <c r="A304" s="94"/>
      <c r="B304" s="94"/>
      <c r="C304" s="99"/>
      <c r="D304" s="94"/>
      <c r="E304" s="100"/>
      <c r="F304" s="94"/>
      <c r="G304" s="24"/>
    </row>
    <row r="305" spans="1:7" ht="18.75" customHeight="1" x14ac:dyDescent="0.2">
      <c r="A305" s="94"/>
      <c r="B305" s="94"/>
      <c r="C305" s="99"/>
      <c r="D305" s="94"/>
      <c r="E305" s="100"/>
      <c r="F305" s="94"/>
      <c r="G305" s="24"/>
    </row>
    <row r="306" spans="1:7" ht="18.75" customHeight="1" x14ac:dyDescent="0.2">
      <c r="A306" s="94"/>
      <c r="B306" s="94"/>
      <c r="C306" s="99"/>
      <c r="D306" s="94"/>
      <c r="E306" s="100"/>
      <c r="F306" s="94"/>
      <c r="G306" s="24"/>
    </row>
    <row r="307" spans="1:7" ht="18.75" customHeight="1" x14ac:dyDescent="0.2">
      <c r="A307" s="94"/>
      <c r="B307" s="94"/>
      <c r="C307" s="99"/>
      <c r="D307" s="94"/>
      <c r="E307" s="100"/>
      <c r="F307" s="94"/>
      <c r="G307" s="24"/>
    </row>
    <row r="308" spans="1:7" ht="18.75" customHeight="1" x14ac:dyDescent="0.2">
      <c r="A308" s="94"/>
      <c r="B308" s="94"/>
      <c r="C308" s="99"/>
      <c r="D308" s="94"/>
      <c r="E308" s="100"/>
      <c r="F308" s="94"/>
      <c r="G308" s="24"/>
    </row>
    <row r="309" spans="1:7" ht="18.75" customHeight="1" x14ac:dyDescent="0.2">
      <c r="A309" s="94"/>
      <c r="B309" s="94"/>
      <c r="C309" s="99"/>
      <c r="D309" s="94"/>
      <c r="E309" s="100"/>
      <c r="F309" s="94"/>
      <c r="G309" s="24"/>
    </row>
    <row r="310" spans="1:7" ht="18.75" customHeight="1" x14ac:dyDescent="0.2">
      <c r="A310" s="94"/>
      <c r="B310" s="94"/>
      <c r="C310" s="99"/>
      <c r="D310" s="94"/>
      <c r="E310" s="100"/>
      <c r="F310" s="94"/>
      <c r="G310" s="24"/>
    </row>
    <row r="311" spans="1:7" ht="18.75" customHeight="1" x14ac:dyDescent="0.2">
      <c r="A311" s="94"/>
      <c r="B311" s="94"/>
      <c r="C311" s="99"/>
      <c r="D311" s="94"/>
      <c r="E311" s="100"/>
      <c r="F311" s="94"/>
      <c r="G311" s="24"/>
    </row>
    <row r="312" spans="1:7" ht="18.75" customHeight="1" x14ac:dyDescent="0.2">
      <c r="A312" s="94"/>
      <c r="B312" s="94"/>
      <c r="C312" s="99"/>
      <c r="D312" s="94"/>
      <c r="E312" s="100"/>
      <c r="F312" s="94"/>
      <c r="G312" s="24"/>
    </row>
    <row r="313" spans="1:7" ht="18.75" customHeight="1" x14ac:dyDescent="0.2">
      <c r="A313" s="94"/>
      <c r="B313" s="94"/>
      <c r="C313" s="99"/>
      <c r="D313" s="94"/>
      <c r="E313" s="100"/>
      <c r="F313" s="94"/>
      <c r="G313" s="24"/>
    </row>
    <row r="314" spans="1:7" ht="18.75" customHeight="1" x14ac:dyDescent="0.2">
      <c r="A314" s="94"/>
      <c r="B314" s="94"/>
      <c r="C314" s="99"/>
      <c r="D314" s="94"/>
      <c r="E314" s="100"/>
      <c r="F314" s="94"/>
      <c r="G314" s="24"/>
    </row>
    <row r="315" spans="1:7" ht="18.75" customHeight="1" x14ac:dyDescent="0.2">
      <c r="A315" s="94"/>
      <c r="B315" s="94"/>
      <c r="C315" s="99"/>
      <c r="D315" s="94"/>
      <c r="E315" s="100"/>
      <c r="F315" s="94"/>
      <c r="G315" s="24"/>
    </row>
    <row r="316" spans="1:7" ht="18.75" customHeight="1" x14ac:dyDescent="0.2">
      <c r="A316" s="94"/>
      <c r="B316" s="94"/>
      <c r="C316" s="99"/>
      <c r="D316" s="94"/>
      <c r="E316" s="100"/>
      <c r="F316" s="94"/>
      <c r="G316" s="24"/>
    </row>
    <row r="317" spans="1:7" ht="18.75" customHeight="1" x14ac:dyDescent="0.2">
      <c r="A317" s="94"/>
      <c r="B317" s="94"/>
      <c r="C317" s="99"/>
      <c r="D317" s="94"/>
      <c r="E317" s="100"/>
      <c r="F317" s="94"/>
      <c r="G317" s="24"/>
    </row>
    <row r="318" spans="1:7" ht="18.75" customHeight="1" x14ac:dyDescent="0.2">
      <c r="A318" s="94"/>
      <c r="B318" s="94"/>
      <c r="C318" s="99"/>
      <c r="D318" s="94"/>
      <c r="E318" s="100"/>
      <c r="F318" s="94"/>
      <c r="G318" s="24"/>
    </row>
    <row r="319" spans="1:7" ht="18.75" customHeight="1" x14ac:dyDescent="0.2">
      <c r="A319" s="94"/>
      <c r="B319" s="94"/>
      <c r="C319" s="99"/>
      <c r="D319" s="94"/>
      <c r="E319" s="100"/>
      <c r="F319" s="94"/>
      <c r="G319" s="24"/>
    </row>
    <row r="320" spans="1:7" ht="18.75" customHeight="1" x14ac:dyDescent="0.2">
      <c r="A320" s="94"/>
      <c r="B320" s="94"/>
      <c r="C320" s="99"/>
      <c r="D320" s="94"/>
      <c r="E320" s="100"/>
      <c r="F320" s="94"/>
      <c r="G320" s="24"/>
    </row>
    <row r="321" spans="1:7" ht="18.75" customHeight="1" x14ac:dyDescent="0.2">
      <c r="A321" s="94"/>
      <c r="B321" s="94"/>
      <c r="C321" s="99"/>
      <c r="D321" s="94"/>
      <c r="E321" s="100"/>
      <c r="F321" s="94"/>
      <c r="G321" s="24"/>
    </row>
    <row r="322" spans="1:7" ht="18.75" customHeight="1" x14ac:dyDescent="0.2">
      <c r="A322" s="94"/>
      <c r="B322" s="94"/>
      <c r="C322" s="99"/>
      <c r="D322" s="94"/>
      <c r="E322" s="100"/>
      <c r="F322" s="94"/>
      <c r="G322" s="24"/>
    </row>
    <row r="323" spans="1:7" ht="18.75" customHeight="1" x14ac:dyDescent="0.2">
      <c r="A323" s="94"/>
      <c r="B323" s="94"/>
      <c r="C323" s="99"/>
      <c r="D323" s="94"/>
      <c r="E323" s="100"/>
      <c r="F323" s="94"/>
      <c r="G323" s="24"/>
    </row>
    <row r="324" spans="1:7" ht="18.75" customHeight="1" x14ac:dyDescent="0.2">
      <c r="A324" s="94"/>
      <c r="B324" s="94"/>
      <c r="C324" s="99"/>
      <c r="D324" s="94"/>
      <c r="E324" s="100"/>
      <c r="F324" s="94"/>
      <c r="G324" s="24"/>
    </row>
    <row r="325" spans="1:7" ht="18.75" customHeight="1" x14ac:dyDescent="0.2">
      <c r="A325" s="94"/>
      <c r="B325" s="94"/>
      <c r="C325" s="99"/>
      <c r="D325" s="94"/>
      <c r="E325" s="100"/>
      <c r="F325" s="94"/>
      <c r="G325" s="24"/>
    </row>
    <row r="326" spans="1:7" ht="18.75" customHeight="1" x14ac:dyDescent="0.2">
      <c r="A326" s="94"/>
      <c r="B326" s="94"/>
      <c r="C326" s="99"/>
      <c r="D326" s="94"/>
      <c r="E326" s="100"/>
      <c r="F326" s="94"/>
      <c r="G326" s="24"/>
    </row>
    <row r="327" spans="1:7" ht="18.75" customHeight="1" x14ac:dyDescent="0.2">
      <c r="A327" s="94"/>
      <c r="B327" s="94"/>
      <c r="C327" s="99"/>
      <c r="D327" s="94"/>
      <c r="E327" s="100"/>
      <c r="F327" s="94"/>
      <c r="G327" s="24"/>
    </row>
    <row r="328" spans="1:7" ht="18.75" customHeight="1" x14ac:dyDescent="0.2">
      <c r="A328" s="94"/>
      <c r="B328" s="94"/>
      <c r="C328" s="99"/>
      <c r="D328" s="94"/>
      <c r="E328" s="100"/>
      <c r="F328" s="94"/>
      <c r="G328" s="24"/>
    </row>
    <row r="329" spans="1:7" ht="18.75" customHeight="1" x14ac:dyDescent="0.2">
      <c r="A329" s="94"/>
      <c r="B329" s="94"/>
      <c r="C329" s="99"/>
      <c r="D329" s="94"/>
      <c r="E329" s="100"/>
      <c r="F329" s="94"/>
      <c r="G329" s="24"/>
    </row>
    <row r="330" spans="1:7" ht="18.75" customHeight="1" x14ac:dyDescent="0.2">
      <c r="A330" s="94"/>
      <c r="B330" s="94"/>
      <c r="C330" s="99"/>
      <c r="D330" s="94"/>
      <c r="E330" s="100"/>
      <c r="F330" s="94"/>
      <c r="G330" s="24"/>
    </row>
    <row r="331" spans="1:7" ht="18.75" customHeight="1" x14ac:dyDescent="0.2">
      <c r="A331" s="94"/>
      <c r="B331" s="94"/>
      <c r="C331" s="99"/>
      <c r="D331" s="94"/>
      <c r="E331" s="100"/>
      <c r="F331" s="94"/>
      <c r="G331" s="24"/>
    </row>
    <row r="332" spans="1:7" ht="18.75" customHeight="1" x14ac:dyDescent="0.2">
      <c r="A332" s="94"/>
      <c r="B332" s="94"/>
      <c r="C332" s="99"/>
      <c r="D332" s="94"/>
      <c r="E332" s="100"/>
      <c r="F332" s="94"/>
      <c r="G332" s="24"/>
    </row>
    <row r="333" spans="1:7" ht="18.75" customHeight="1" x14ac:dyDescent="0.2">
      <c r="A333" s="94"/>
      <c r="B333" s="94"/>
      <c r="C333" s="99"/>
      <c r="D333" s="94"/>
      <c r="E333" s="100"/>
      <c r="F333" s="94"/>
      <c r="G333" s="24"/>
    </row>
    <row r="334" spans="1:7" ht="18.75" customHeight="1" x14ac:dyDescent="0.2">
      <c r="A334" s="94"/>
      <c r="B334" s="94"/>
      <c r="C334" s="99"/>
      <c r="D334" s="94"/>
      <c r="E334" s="100"/>
      <c r="F334" s="94"/>
      <c r="G334" s="24"/>
    </row>
    <row r="335" spans="1:7" ht="18.75" customHeight="1" x14ac:dyDescent="0.2">
      <c r="A335" s="94"/>
      <c r="B335" s="94"/>
      <c r="C335" s="99"/>
      <c r="D335" s="94"/>
      <c r="E335" s="100"/>
      <c r="F335" s="94"/>
      <c r="G335" s="24"/>
    </row>
    <row r="336" spans="1:7" ht="18.75" customHeight="1" x14ac:dyDescent="0.2">
      <c r="A336" s="94"/>
      <c r="B336" s="94"/>
      <c r="C336" s="99"/>
      <c r="D336" s="94"/>
      <c r="E336" s="100"/>
      <c r="F336" s="94"/>
      <c r="G336" s="24"/>
    </row>
    <row r="337" spans="1:7" ht="18.75" customHeight="1" x14ac:dyDescent="0.2">
      <c r="A337" s="94"/>
      <c r="B337" s="94"/>
      <c r="C337" s="99"/>
      <c r="D337" s="94"/>
      <c r="E337" s="100"/>
      <c r="F337" s="94"/>
      <c r="G337" s="24"/>
    </row>
    <row r="338" spans="1:7" ht="18.75" customHeight="1" x14ac:dyDescent="0.2">
      <c r="A338" s="94"/>
      <c r="B338" s="94"/>
      <c r="C338" s="99"/>
      <c r="D338" s="94"/>
      <c r="E338" s="100"/>
      <c r="F338" s="94"/>
      <c r="G338" s="24"/>
    </row>
    <row r="339" spans="1:7" ht="18.75" customHeight="1" x14ac:dyDescent="0.2">
      <c r="A339" s="94"/>
      <c r="B339" s="94"/>
      <c r="C339" s="99"/>
      <c r="D339" s="94"/>
      <c r="E339" s="100"/>
      <c r="F339" s="94"/>
      <c r="G339" s="24"/>
    </row>
    <row r="340" spans="1:7" ht="18.75" customHeight="1" x14ac:dyDescent="0.2">
      <c r="A340" s="94"/>
      <c r="B340" s="94"/>
      <c r="C340" s="99"/>
      <c r="D340" s="94"/>
      <c r="E340" s="100"/>
      <c r="F340" s="94"/>
      <c r="G340" s="24"/>
    </row>
    <row r="341" spans="1:7" ht="18.75" customHeight="1" x14ac:dyDescent="0.2">
      <c r="A341" s="94"/>
      <c r="B341" s="94"/>
      <c r="C341" s="99"/>
      <c r="D341" s="94"/>
      <c r="E341" s="100"/>
      <c r="F341" s="94"/>
      <c r="G341" s="24"/>
    </row>
    <row r="342" spans="1:7" ht="18.75" customHeight="1" x14ac:dyDescent="0.2">
      <c r="A342" s="94"/>
      <c r="B342" s="94"/>
      <c r="C342" s="99"/>
      <c r="D342" s="94"/>
      <c r="E342" s="100"/>
      <c r="F342" s="94"/>
      <c r="G342" s="24"/>
    </row>
    <row r="343" spans="1:7" ht="18.75" customHeight="1" x14ac:dyDescent="0.2">
      <c r="A343" s="94"/>
      <c r="B343" s="94"/>
      <c r="C343" s="99"/>
      <c r="D343" s="94"/>
      <c r="E343" s="100"/>
      <c r="F343" s="94"/>
      <c r="G343" s="24"/>
    </row>
    <row r="344" spans="1:7" ht="18.75" customHeight="1" x14ac:dyDescent="0.2">
      <c r="A344" s="94"/>
      <c r="B344" s="94"/>
      <c r="C344" s="99"/>
      <c r="D344" s="94"/>
      <c r="E344" s="100"/>
      <c r="F344" s="94"/>
      <c r="G344" s="24"/>
    </row>
    <row r="345" spans="1:7" ht="18.75" customHeight="1" x14ac:dyDescent="0.2">
      <c r="A345" s="94"/>
      <c r="B345" s="94"/>
      <c r="C345" s="99"/>
      <c r="D345" s="94"/>
      <c r="E345" s="100"/>
      <c r="F345" s="94"/>
      <c r="G345" s="24"/>
    </row>
    <row r="346" spans="1:7" ht="18.75" customHeight="1" x14ac:dyDescent="0.2">
      <c r="A346" s="94"/>
      <c r="B346" s="94"/>
      <c r="C346" s="99"/>
      <c r="D346" s="94"/>
      <c r="E346" s="100"/>
      <c r="F346" s="94"/>
      <c r="G346" s="24"/>
    </row>
    <row r="347" spans="1:7" ht="18.75" customHeight="1" x14ac:dyDescent="0.2">
      <c r="A347" s="94"/>
      <c r="B347" s="94"/>
      <c r="C347" s="99"/>
      <c r="D347" s="94"/>
      <c r="E347" s="100"/>
      <c r="F347" s="94"/>
      <c r="G347" s="24"/>
    </row>
    <row r="348" spans="1:7" ht="18.75" customHeight="1" x14ac:dyDescent="0.2">
      <c r="A348" s="94"/>
      <c r="B348" s="94"/>
      <c r="C348" s="99"/>
      <c r="D348" s="94"/>
      <c r="E348" s="100"/>
      <c r="F348" s="94"/>
      <c r="G348" s="24"/>
    </row>
    <row r="349" spans="1:7" ht="18.75" customHeight="1" x14ac:dyDescent="0.2">
      <c r="A349" s="94"/>
      <c r="B349" s="94"/>
      <c r="C349" s="99"/>
      <c r="D349" s="94"/>
      <c r="E349" s="100"/>
      <c r="F349" s="94"/>
      <c r="G349" s="24"/>
    </row>
    <row r="350" spans="1:7" ht="18.75" customHeight="1" x14ac:dyDescent="0.2">
      <c r="A350" s="94"/>
      <c r="B350" s="94"/>
      <c r="C350" s="99"/>
      <c r="D350" s="94"/>
      <c r="E350" s="100"/>
      <c r="F350" s="94"/>
      <c r="G350" s="24"/>
    </row>
    <row r="351" spans="1:7" ht="18.75" customHeight="1" x14ac:dyDescent="0.2">
      <c r="A351" s="94"/>
      <c r="B351" s="94"/>
      <c r="C351" s="99"/>
      <c r="D351" s="94"/>
      <c r="E351" s="100"/>
      <c r="F351" s="94"/>
      <c r="G351" s="24"/>
    </row>
    <row r="352" spans="1:7" ht="18.75" customHeight="1" x14ac:dyDescent="0.2">
      <c r="A352" s="94"/>
      <c r="B352" s="94"/>
      <c r="C352" s="99"/>
      <c r="D352" s="94"/>
      <c r="E352" s="100"/>
      <c r="F352" s="94"/>
      <c r="G352" s="24"/>
    </row>
    <row r="353" spans="1:7" ht="18.75" customHeight="1" x14ac:dyDescent="0.2">
      <c r="A353" s="94"/>
      <c r="B353" s="94"/>
      <c r="C353" s="99"/>
      <c r="D353" s="94"/>
      <c r="E353" s="100"/>
      <c r="F353" s="94"/>
      <c r="G353" s="24"/>
    </row>
    <row r="354" spans="1:7" ht="18.75" customHeight="1" x14ac:dyDescent="0.2">
      <c r="A354" s="94"/>
      <c r="B354" s="94"/>
      <c r="C354" s="99"/>
      <c r="D354" s="94"/>
      <c r="E354" s="100"/>
      <c r="F354" s="94"/>
      <c r="G354" s="24"/>
    </row>
    <row r="355" spans="1:7" ht="18.75" customHeight="1" x14ac:dyDescent="0.2">
      <c r="A355" s="94"/>
      <c r="B355" s="94"/>
      <c r="C355" s="99"/>
      <c r="D355" s="94"/>
      <c r="E355" s="100"/>
      <c r="F355" s="94"/>
      <c r="G355" s="24"/>
    </row>
    <row r="356" spans="1:7" ht="18.75" customHeight="1" x14ac:dyDescent="0.2">
      <c r="A356" s="94"/>
      <c r="B356" s="94"/>
      <c r="C356" s="99"/>
      <c r="D356" s="94"/>
      <c r="E356" s="100"/>
      <c r="F356" s="94"/>
      <c r="G356" s="24"/>
    </row>
    <row r="357" spans="1:7" ht="18.75" customHeight="1" x14ac:dyDescent="0.2">
      <c r="A357" s="94"/>
      <c r="B357" s="94"/>
      <c r="C357" s="99"/>
      <c r="D357" s="94"/>
      <c r="E357" s="100"/>
      <c r="F357" s="94"/>
      <c r="G357" s="24"/>
    </row>
    <row r="358" spans="1:7" ht="18.75" customHeight="1" x14ac:dyDescent="0.2">
      <c r="A358" s="94"/>
      <c r="B358" s="94"/>
      <c r="C358" s="99"/>
      <c r="D358" s="94"/>
      <c r="E358" s="100"/>
      <c r="F358" s="94"/>
      <c r="G358" s="24"/>
    </row>
    <row r="359" spans="1:7" ht="18.75" customHeight="1" x14ac:dyDescent="0.2">
      <c r="A359" s="94"/>
      <c r="B359" s="94"/>
      <c r="C359" s="99"/>
      <c r="D359" s="94"/>
      <c r="E359" s="100"/>
      <c r="F359" s="94"/>
      <c r="G359" s="24"/>
    </row>
    <row r="360" spans="1:7" ht="18.75" customHeight="1" x14ac:dyDescent="0.2">
      <c r="A360" s="94"/>
      <c r="B360" s="94"/>
      <c r="C360" s="99"/>
      <c r="D360" s="94"/>
      <c r="E360" s="100"/>
      <c r="F360" s="94"/>
      <c r="G360" s="24"/>
    </row>
    <row r="361" spans="1:7" ht="18.75" customHeight="1" x14ac:dyDescent="0.2">
      <c r="A361" s="94"/>
      <c r="B361" s="94"/>
      <c r="C361" s="99"/>
      <c r="D361" s="94"/>
      <c r="E361" s="100"/>
      <c r="F361" s="94"/>
      <c r="G361" s="24"/>
    </row>
    <row r="362" spans="1:7" ht="18.75" customHeight="1" x14ac:dyDescent="0.2">
      <c r="A362" s="94"/>
      <c r="B362" s="94"/>
      <c r="C362" s="99"/>
      <c r="D362" s="94"/>
      <c r="E362" s="100"/>
      <c r="F362" s="94"/>
      <c r="G362" s="24"/>
    </row>
    <row r="363" spans="1:7" ht="18.75" customHeight="1" x14ac:dyDescent="0.2">
      <c r="A363" s="94"/>
      <c r="B363" s="94"/>
      <c r="C363" s="99"/>
      <c r="D363" s="94"/>
      <c r="E363" s="100"/>
      <c r="F363" s="94"/>
      <c r="G363" s="24"/>
    </row>
    <row r="364" spans="1:7" ht="18.75" customHeight="1" x14ac:dyDescent="0.2">
      <c r="A364" s="94"/>
      <c r="B364" s="94"/>
      <c r="C364" s="99"/>
      <c r="D364" s="94"/>
      <c r="E364" s="100"/>
      <c r="F364" s="94"/>
      <c r="G364" s="24"/>
    </row>
    <row r="365" spans="1:7" ht="18.75" customHeight="1" x14ac:dyDescent="0.2">
      <c r="A365" s="94"/>
      <c r="B365" s="94"/>
      <c r="C365" s="99"/>
      <c r="D365" s="94"/>
      <c r="E365" s="100"/>
      <c r="F365" s="94"/>
      <c r="G365" s="24"/>
    </row>
    <row r="366" spans="1:7" ht="18.75" customHeight="1" x14ac:dyDescent="0.2">
      <c r="A366" s="94"/>
      <c r="B366" s="94"/>
      <c r="C366" s="99"/>
      <c r="D366" s="94"/>
      <c r="E366" s="100"/>
      <c r="F366" s="94"/>
      <c r="G366" s="24"/>
    </row>
    <row r="367" spans="1:7" ht="18.75" customHeight="1" x14ac:dyDescent="0.2">
      <c r="A367" s="94"/>
      <c r="B367" s="94"/>
      <c r="C367" s="99"/>
      <c r="D367" s="94"/>
      <c r="E367" s="100"/>
      <c r="F367" s="94"/>
      <c r="G367" s="24"/>
    </row>
    <row r="368" spans="1:7" ht="18.75" customHeight="1" x14ac:dyDescent="0.2">
      <c r="A368" s="94"/>
      <c r="B368" s="94"/>
      <c r="C368" s="99"/>
      <c r="D368" s="94"/>
      <c r="E368" s="100"/>
      <c r="F368" s="94"/>
      <c r="G368" s="24"/>
    </row>
    <row r="369" spans="1:7" ht="18.75" customHeight="1" x14ac:dyDescent="0.2">
      <c r="A369" s="94"/>
      <c r="B369" s="94"/>
      <c r="C369" s="99"/>
      <c r="D369" s="94"/>
      <c r="E369" s="100"/>
      <c r="F369" s="94"/>
      <c r="G369" s="24"/>
    </row>
    <row r="370" spans="1:7" ht="18.75" customHeight="1" x14ac:dyDescent="0.2">
      <c r="A370" s="94"/>
      <c r="B370" s="94"/>
      <c r="C370" s="99"/>
      <c r="D370" s="94"/>
      <c r="E370" s="100"/>
      <c r="F370" s="94"/>
      <c r="G370" s="24"/>
    </row>
    <row r="371" spans="1:7" ht="18.75" customHeight="1" x14ac:dyDescent="0.2">
      <c r="A371" s="94"/>
      <c r="B371" s="94"/>
      <c r="C371" s="99"/>
      <c r="D371" s="94"/>
      <c r="E371" s="100"/>
      <c r="F371" s="94"/>
      <c r="G371" s="24"/>
    </row>
    <row r="372" spans="1:7" ht="18.75" customHeight="1" x14ac:dyDescent="0.2">
      <c r="A372" s="94"/>
      <c r="B372" s="94"/>
      <c r="C372" s="99"/>
      <c r="D372" s="94"/>
      <c r="E372" s="100"/>
      <c r="F372" s="94"/>
      <c r="G372" s="24"/>
    </row>
    <row r="373" spans="1:7" ht="18.75" customHeight="1" x14ac:dyDescent="0.2">
      <c r="A373" s="94"/>
      <c r="B373" s="94"/>
      <c r="C373" s="99"/>
      <c r="D373" s="94"/>
      <c r="E373" s="100"/>
      <c r="F373" s="94"/>
      <c r="G373" s="24"/>
    </row>
    <row r="374" spans="1:7" ht="18.75" customHeight="1" x14ac:dyDescent="0.2">
      <c r="A374" s="94"/>
      <c r="B374" s="94"/>
      <c r="C374" s="99"/>
      <c r="D374" s="94"/>
      <c r="E374" s="100"/>
      <c r="F374" s="94"/>
      <c r="G374" s="24"/>
    </row>
    <row r="375" spans="1:7" ht="18.75" customHeight="1" x14ac:dyDescent="0.2">
      <c r="A375" s="94"/>
      <c r="B375" s="94"/>
      <c r="C375" s="99"/>
      <c r="D375" s="94"/>
      <c r="E375" s="100"/>
      <c r="F375" s="94"/>
      <c r="G375" s="24"/>
    </row>
    <row r="376" spans="1:7" ht="18.75" customHeight="1" x14ac:dyDescent="0.2">
      <c r="A376" s="94"/>
      <c r="B376" s="94"/>
      <c r="C376" s="99"/>
      <c r="D376" s="94"/>
      <c r="E376" s="100"/>
      <c r="F376" s="94"/>
      <c r="G376" s="24"/>
    </row>
    <row r="377" spans="1:7" ht="18.75" customHeight="1" x14ac:dyDescent="0.2">
      <c r="A377" s="94"/>
      <c r="B377" s="94"/>
      <c r="C377" s="99"/>
      <c r="D377" s="94"/>
      <c r="E377" s="100"/>
      <c r="F377" s="94"/>
      <c r="G377" s="24"/>
    </row>
    <row r="378" spans="1:7" ht="18.75" customHeight="1" x14ac:dyDescent="0.2">
      <c r="A378" s="94"/>
      <c r="B378" s="94"/>
      <c r="C378" s="99"/>
      <c r="D378" s="94"/>
      <c r="E378" s="100"/>
      <c r="F378" s="94"/>
      <c r="G378" s="24"/>
    </row>
    <row r="379" spans="1:7" ht="18.75" customHeight="1" x14ac:dyDescent="0.2">
      <c r="A379" s="94"/>
      <c r="B379" s="94"/>
      <c r="C379" s="99"/>
      <c r="D379" s="94"/>
      <c r="E379" s="100"/>
      <c r="F379" s="94"/>
      <c r="G379" s="24"/>
    </row>
    <row r="380" spans="1:7" ht="18.75" customHeight="1" x14ac:dyDescent="0.2">
      <c r="A380" s="94"/>
      <c r="B380" s="94"/>
      <c r="C380" s="99"/>
      <c r="D380" s="94"/>
      <c r="E380" s="100"/>
      <c r="F380" s="94"/>
      <c r="G380" s="24"/>
    </row>
    <row r="381" spans="1:7" ht="18.75" customHeight="1" x14ac:dyDescent="0.2">
      <c r="A381" s="94"/>
      <c r="B381" s="94"/>
      <c r="C381" s="99"/>
      <c r="D381" s="94"/>
      <c r="E381" s="100"/>
      <c r="F381" s="94"/>
      <c r="G381" s="24"/>
    </row>
    <row r="382" spans="1:7" ht="18.75" customHeight="1" x14ac:dyDescent="0.2">
      <c r="A382" s="94"/>
      <c r="B382" s="94"/>
      <c r="C382" s="99"/>
      <c r="D382" s="94"/>
      <c r="E382" s="100"/>
      <c r="F382" s="94"/>
      <c r="G382" s="24"/>
    </row>
    <row r="383" spans="1:7" ht="18.75" customHeight="1" x14ac:dyDescent="0.2">
      <c r="A383" s="94"/>
      <c r="B383" s="94"/>
      <c r="C383" s="99"/>
      <c r="D383" s="94"/>
      <c r="E383" s="100"/>
      <c r="F383" s="94"/>
      <c r="G383" s="24"/>
    </row>
    <row r="384" spans="1:7" ht="18.75" customHeight="1" x14ac:dyDescent="0.2">
      <c r="A384" s="94"/>
      <c r="B384" s="94"/>
      <c r="C384" s="99"/>
      <c r="D384" s="94"/>
      <c r="E384" s="100"/>
      <c r="F384" s="94"/>
      <c r="G384" s="24"/>
    </row>
    <row r="385" spans="1:7" ht="18.75" customHeight="1" x14ac:dyDescent="0.2">
      <c r="A385" s="94"/>
      <c r="B385" s="94"/>
      <c r="C385" s="99"/>
      <c r="D385" s="94"/>
      <c r="E385" s="100"/>
      <c r="F385" s="94"/>
      <c r="G385" s="24"/>
    </row>
    <row r="386" spans="1:7" ht="18.75" customHeight="1" x14ac:dyDescent="0.2">
      <c r="A386" s="94"/>
      <c r="B386" s="94"/>
      <c r="C386" s="99"/>
      <c r="D386" s="94"/>
      <c r="E386" s="100"/>
      <c r="F386" s="94"/>
      <c r="G386" s="24"/>
    </row>
    <row r="387" spans="1:7" ht="18.75" customHeight="1" x14ac:dyDescent="0.2">
      <c r="A387" s="94"/>
      <c r="B387" s="94"/>
      <c r="C387" s="99"/>
      <c r="D387" s="94"/>
      <c r="E387" s="100"/>
      <c r="F387" s="94"/>
      <c r="G387" s="24"/>
    </row>
    <row r="388" spans="1:7" ht="18.75" customHeight="1" x14ac:dyDescent="0.2">
      <c r="A388" s="94"/>
      <c r="B388" s="94"/>
      <c r="C388" s="99"/>
      <c r="D388" s="94"/>
      <c r="E388" s="100"/>
      <c r="F388" s="94"/>
      <c r="G388" s="24"/>
    </row>
    <row r="389" spans="1:7" ht="18.75" customHeight="1" x14ac:dyDescent="0.2">
      <c r="A389" s="94"/>
      <c r="B389" s="94"/>
      <c r="C389" s="99"/>
      <c r="D389" s="94"/>
      <c r="E389" s="100"/>
      <c r="F389" s="94"/>
      <c r="G389" s="24"/>
    </row>
    <row r="390" spans="1:7" ht="18.75" customHeight="1" x14ac:dyDescent="0.2">
      <c r="A390" s="94"/>
      <c r="B390" s="94"/>
      <c r="C390" s="99"/>
      <c r="D390" s="94"/>
      <c r="E390" s="100"/>
      <c r="F390" s="94"/>
      <c r="G390" s="24"/>
    </row>
    <row r="391" spans="1:7" ht="18.75" customHeight="1" x14ac:dyDescent="0.2">
      <c r="A391" s="94"/>
      <c r="B391" s="94"/>
      <c r="C391" s="99"/>
      <c r="D391" s="94"/>
      <c r="E391" s="100"/>
      <c r="F391" s="94"/>
      <c r="G391" s="24"/>
    </row>
    <row r="392" spans="1:7" ht="18.75" customHeight="1" x14ac:dyDescent="0.2">
      <c r="A392" s="94"/>
      <c r="B392" s="94"/>
      <c r="C392" s="99"/>
      <c r="D392" s="94"/>
      <c r="E392" s="100"/>
      <c r="F392" s="94"/>
      <c r="G392" s="24"/>
    </row>
    <row r="393" spans="1:7" ht="18.75" customHeight="1" x14ac:dyDescent="0.2">
      <c r="A393" s="94"/>
      <c r="B393" s="94"/>
      <c r="C393" s="99"/>
      <c r="D393" s="94"/>
      <c r="E393" s="100"/>
      <c r="F393" s="94"/>
      <c r="G393" s="24"/>
    </row>
    <row r="394" spans="1:7" ht="18.75" customHeight="1" x14ac:dyDescent="0.2">
      <c r="A394" s="94"/>
      <c r="B394" s="94"/>
      <c r="C394" s="99"/>
      <c r="D394" s="94"/>
      <c r="E394" s="100"/>
      <c r="F394" s="94"/>
      <c r="G394" s="24"/>
    </row>
    <row r="395" spans="1:7" ht="18.75" customHeight="1" x14ac:dyDescent="0.2">
      <c r="A395" s="94"/>
      <c r="B395" s="94"/>
      <c r="C395" s="99"/>
      <c r="D395" s="94"/>
      <c r="E395" s="100"/>
      <c r="F395" s="94"/>
      <c r="G395" s="24"/>
    </row>
    <row r="396" spans="1:7" ht="18.75" customHeight="1" x14ac:dyDescent="0.2">
      <c r="A396" s="94"/>
      <c r="B396" s="94"/>
      <c r="C396" s="99"/>
      <c r="D396" s="94"/>
      <c r="E396" s="100"/>
      <c r="F396" s="94"/>
      <c r="G396" s="24"/>
    </row>
    <row r="397" spans="1:7" ht="18.75" customHeight="1" x14ac:dyDescent="0.2">
      <c r="A397" s="94"/>
      <c r="B397" s="94"/>
      <c r="C397" s="99"/>
      <c r="D397" s="94"/>
      <c r="E397" s="100"/>
      <c r="F397" s="94"/>
      <c r="G397" s="24"/>
    </row>
    <row r="398" spans="1:7" ht="18.75" customHeight="1" x14ac:dyDescent="0.2">
      <c r="A398" s="94"/>
      <c r="B398" s="94"/>
      <c r="C398" s="99"/>
      <c r="D398" s="94"/>
      <c r="E398" s="100"/>
      <c r="F398" s="94"/>
      <c r="G398" s="24"/>
    </row>
    <row r="399" spans="1:7" ht="18.75" customHeight="1" x14ac:dyDescent="0.2">
      <c r="A399" s="94"/>
      <c r="B399" s="94"/>
      <c r="C399" s="99"/>
      <c r="D399" s="94"/>
      <c r="E399" s="100"/>
      <c r="F399" s="94"/>
      <c r="G399" s="24"/>
    </row>
    <row r="400" spans="1:7" ht="18.75" customHeight="1" x14ac:dyDescent="0.2">
      <c r="A400" s="94"/>
      <c r="B400" s="94"/>
      <c r="C400" s="99"/>
      <c r="D400" s="94"/>
      <c r="E400" s="100"/>
      <c r="F400" s="94"/>
      <c r="G400" s="24"/>
    </row>
    <row r="401" spans="1:7" ht="18.75" customHeight="1" x14ac:dyDescent="0.2">
      <c r="A401" s="94"/>
      <c r="B401" s="94"/>
      <c r="C401" s="99"/>
      <c r="D401" s="94"/>
      <c r="E401" s="100"/>
      <c r="F401" s="94"/>
      <c r="G401" s="24"/>
    </row>
    <row r="402" spans="1:7" ht="18.75" customHeight="1" x14ac:dyDescent="0.2">
      <c r="A402" s="94"/>
      <c r="B402" s="94"/>
      <c r="C402" s="99"/>
      <c r="D402" s="94"/>
      <c r="E402" s="100"/>
      <c r="F402" s="94"/>
      <c r="G402" s="24"/>
    </row>
    <row r="403" spans="1:7" ht="18.75" customHeight="1" x14ac:dyDescent="0.2">
      <c r="A403" s="94"/>
      <c r="B403" s="94"/>
      <c r="C403" s="99"/>
      <c r="D403" s="94"/>
      <c r="E403" s="100"/>
      <c r="F403" s="94"/>
      <c r="G403" s="24"/>
    </row>
    <row r="404" spans="1:7" ht="18.75" customHeight="1" x14ac:dyDescent="0.2">
      <c r="A404" s="94"/>
      <c r="B404" s="94"/>
      <c r="C404" s="99"/>
      <c r="D404" s="94"/>
      <c r="E404" s="100"/>
      <c r="F404" s="94"/>
      <c r="G404" s="24"/>
    </row>
    <row r="405" spans="1:7" ht="18.75" customHeight="1" x14ac:dyDescent="0.2">
      <c r="A405" s="94"/>
      <c r="B405" s="94"/>
      <c r="C405" s="99"/>
      <c r="D405" s="94"/>
      <c r="E405" s="100"/>
      <c r="F405" s="94"/>
      <c r="G405" s="24"/>
    </row>
    <row r="406" spans="1:7" ht="18.75" customHeight="1" x14ac:dyDescent="0.2">
      <c r="A406" s="94"/>
      <c r="B406" s="94"/>
      <c r="C406" s="99"/>
      <c r="D406" s="94"/>
      <c r="E406" s="100"/>
      <c r="F406" s="94"/>
      <c r="G406" s="24"/>
    </row>
    <row r="407" spans="1:7" ht="18.75" customHeight="1" x14ac:dyDescent="0.2">
      <c r="A407" s="94"/>
      <c r="B407" s="94"/>
      <c r="C407" s="99"/>
      <c r="D407" s="94"/>
      <c r="E407" s="100"/>
      <c r="F407" s="94"/>
      <c r="G407" s="24"/>
    </row>
    <row r="408" spans="1:7" ht="18.75" customHeight="1" x14ac:dyDescent="0.2">
      <c r="A408" s="94"/>
      <c r="B408" s="94"/>
      <c r="C408" s="99"/>
      <c r="D408" s="94"/>
      <c r="E408" s="100"/>
      <c r="F408" s="94"/>
      <c r="G408" s="24"/>
    </row>
    <row r="409" spans="1:7" ht="18.75" customHeight="1" x14ac:dyDescent="0.2">
      <c r="A409" s="94"/>
      <c r="B409" s="94"/>
      <c r="C409" s="99"/>
      <c r="D409" s="94"/>
      <c r="E409" s="100"/>
      <c r="F409" s="94"/>
      <c r="G409" s="24"/>
    </row>
    <row r="410" spans="1:7" ht="18.75" customHeight="1" x14ac:dyDescent="0.2">
      <c r="A410" s="94"/>
      <c r="B410" s="94"/>
      <c r="C410" s="99"/>
      <c r="D410" s="94"/>
      <c r="E410" s="100"/>
      <c r="F410" s="94"/>
      <c r="G410" s="24"/>
    </row>
    <row r="411" spans="1:7" ht="18.75" customHeight="1" x14ac:dyDescent="0.2">
      <c r="A411" s="94"/>
      <c r="B411" s="94"/>
      <c r="C411" s="99"/>
      <c r="D411" s="94"/>
      <c r="E411" s="100"/>
      <c r="F411" s="94"/>
      <c r="G411" s="24"/>
    </row>
    <row r="412" spans="1:7" ht="18.75" customHeight="1" x14ac:dyDescent="0.2">
      <c r="A412" s="94"/>
      <c r="B412" s="94"/>
      <c r="C412" s="99"/>
      <c r="D412" s="94"/>
      <c r="E412" s="100"/>
      <c r="F412" s="94"/>
      <c r="G412" s="24"/>
    </row>
    <row r="413" spans="1:7" ht="18.75" customHeight="1" x14ac:dyDescent="0.2">
      <c r="A413" s="94"/>
      <c r="B413" s="94"/>
      <c r="C413" s="99"/>
      <c r="D413" s="94"/>
      <c r="E413" s="100"/>
      <c r="F413" s="94"/>
      <c r="G413" s="24"/>
    </row>
    <row r="414" spans="1:7" ht="18.75" customHeight="1" x14ac:dyDescent="0.2">
      <c r="A414" s="94"/>
      <c r="B414" s="94"/>
      <c r="C414" s="99"/>
      <c r="D414" s="94"/>
      <c r="E414" s="100"/>
      <c r="F414" s="94"/>
      <c r="G414" s="24"/>
    </row>
    <row r="415" spans="1:7" ht="18.75" customHeight="1" x14ac:dyDescent="0.2">
      <c r="A415" s="94"/>
      <c r="B415" s="94"/>
      <c r="C415" s="99"/>
      <c r="D415" s="94"/>
      <c r="E415" s="100"/>
      <c r="F415" s="94"/>
      <c r="G415" s="24"/>
    </row>
    <row r="416" spans="1:7" ht="18.75" customHeight="1" x14ac:dyDescent="0.2">
      <c r="A416" s="94"/>
      <c r="B416" s="94"/>
      <c r="C416" s="99"/>
      <c r="D416" s="94"/>
      <c r="E416" s="100"/>
      <c r="F416" s="94"/>
      <c r="G416" s="24"/>
    </row>
    <row r="417" spans="1:7" ht="18.75" customHeight="1" x14ac:dyDescent="0.2">
      <c r="A417" s="94"/>
      <c r="B417" s="94"/>
      <c r="C417" s="99"/>
      <c r="D417" s="94"/>
      <c r="E417" s="100"/>
      <c r="F417" s="94"/>
      <c r="G417" s="24"/>
    </row>
    <row r="418" spans="1:7" ht="18.75" customHeight="1" x14ac:dyDescent="0.2">
      <c r="A418" s="94"/>
      <c r="B418" s="94"/>
      <c r="C418" s="99"/>
      <c r="D418" s="94"/>
      <c r="E418" s="100"/>
      <c r="F418" s="94"/>
      <c r="G418" s="24"/>
    </row>
    <row r="419" spans="1:7" ht="18.75" customHeight="1" x14ac:dyDescent="0.2">
      <c r="A419" s="94"/>
      <c r="B419" s="94"/>
      <c r="C419" s="99"/>
      <c r="D419" s="94"/>
      <c r="E419" s="100"/>
      <c r="F419" s="94"/>
      <c r="G419" s="24"/>
    </row>
    <row r="420" spans="1:7" ht="18.75" customHeight="1" x14ac:dyDescent="0.2">
      <c r="A420" s="94"/>
      <c r="B420" s="94"/>
      <c r="C420" s="99"/>
      <c r="D420" s="94"/>
      <c r="E420" s="100"/>
      <c r="F420" s="94"/>
      <c r="G420" s="24"/>
    </row>
    <row r="421" spans="1:7" ht="18.75" customHeight="1" x14ac:dyDescent="0.2">
      <c r="A421" s="94"/>
      <c r="B421" s="94"/>
      <c r="C421" s="99"/>
      <c r="D421" s="94"/>
      <c r="E421" s="100"/>
      <c r="F421" s="94"/>
      <c r="G421" s="24"/>
    </row>
    <row r="422" spans="1:7" ht="18.75" customHeight="1" x14ac:dyDescent="0.2">
      <c r="A422" s="94"/>
      <c r="B422" s="94"/>
      <c r="C422" s="99"/>
      <c r="D422" s="94"/>
      <c r="E422" s="100"/>
      <c r="F422" s="94"/>
      <c r="G422" s="24"/>
    </row>
    <row r="423" spans="1:7" ht="18.75" customHeight="1" x14ac:dyDescent="0.2">
      <c r="A423" s="94"/>
      <c r="B423" s="94"/>
      <c r="C423" s="99"/>
      <c r="D423" s="94"/>
      <c r="E423" s="100"/>
      <c r="F423" s="94"/>
      <c r="G423" s="24"/>
    </row>
    <row r="424" spans="1:7" ht="18.75" customHeight="1" x14ac:dyDescent="0.2">
      <c r="A424" s="94"/>
      <c r="B424" s="94"/>
      <c r="C424" s="99"/>
      <c r="D424" s="94"/>
      <c r="E424" s="100"/>
      <c r="F424" s="94"/>
      <c r="G424" s="24"/>
    </row>
    <row r="425" spans="1:7" ht="18.75" customHeight="1" x14ac:dyDescent="0.2">
      <c r="A425" s="94"/>
      <c r="B425" s="94"/>
      <c r="C425" s="99"/>
      <c r="D425" s="94"/>
      <c r="E425" s="100"/>
      <c r="F425" s="94"/>
      <c r="G425" s="24"/>
    </row>
    <row r="426" spans="1:7" ht="18.75" customHeight="1" x14ac:dyDescent="0.2">
      <c r="A426" s="94"/>
      <c r="B426" s="94"/>
      <c r="C426" s="99"/>
      <c r="D426" s="94"/>
      <c r="E426" s="100"/>
      <c r="F426" s="94"/>
      <c r="G426" s="24"/>
    </row>
    <row r="427" spans="1:7" ht="18.75" customHeight="1" x14ac:dyDescent="0.2">
      <c r="A427" s="94"/>
      <c r="B427" s="94"/>
      <c r="C427" s="99"/>
      <c r="D427" s="94"/>
      <c r="E427" s="100"/>
      <c r="F427" s="94"/>
      <c r="G427" s="24"/>
    </row>
    <row r="428" spans="1:7" ht="18.75" customHeight="1" x14ac:dyDescent="0.2">
      <c r="A428" s="94"/>
      <c r="B428" s="94"/>
      <c r="C428" s="99"/>
      <c r="D428" s="94"/>
      <c r="E428" s="100"/>
      <c r="F428" s="94"/>
      <c r="G428" s="24"/>
    </row>
    <row r="429" spans="1:7" ht="18.75" customHeight="1" x14ac:dyDescent="0.2">
      <c r="A429" s="94"/>
      <c r="B429" s="94"/>
      <c r="C429" s="99"/>
      <c r="D429" s="94"/>
      <c r="E429" s="100"/>
      <c r="F429" s="94"/>
      <c r="G429" s="24"/>
    </row>
    <row r="430" spans="1:7" ht="18.75" customHeight="1" x14ac:dyDescent="0.2">
      <c r="A430" s="94"/>
      <c r="B430" s="94"/>
      <c r="C430" s="99"/>
      <c r="D430" s="94"/>
      <c r="E430" s="100"/>
      <c r="F430" s="94"/>
      <c r="G430" s="24"/>
    </row>
    <row r="431" spans="1:7" ht="18.75" customHeight="1" x14ac:dyDescent="0.2">
      <c r="A431" s="94"/>
      <c r="B431" s="94"/>
      <c r="C431" s="99"/>
      <c r="D431" s="94"/>
      <c r="E431" s="100"/>
      <c r="F431" s="94"/>
      <c r="G431" s="24"/>
    </row>
    <row r="432" spans="1:7" ht="18.75" customHeight="1" x14ac:dyDescent="0.2">
      <c r="A432" s="94"/>
      <c r="B432" s="94"/>
      <c r="C432" s="99"/>
      <c r="D432" s="94"/>
      <c r="E432" s="100"/>
      <c r="F432" s="94"/>
      <c r="G432" s="24"/>
    </row>
    <row r="433" spans="1:7" ht="18.75" customHeight="1" x14ac:dyDescent="0.2">
      <c r="A433" s="94"/>
      <c r="B433" s="94"/>
      <c r="C433" s="99"/>
      <c r="D433" s="94"/>
      <c r="E433" s="100"/>
      <c r="F433" s="94"/>
      <c r="G433" s="24"/>
    </row>
    <row r="434" spans="1:7" ht="18.75" customHeight="1" x14ac:dyDescent="0.2">
      <c r="A434" s="94"/>
      <c r="B434" s="94"/>
      <c r="C434" s="99"/>
      <c r="D434" s="94"/>
      <c r="E434" s="100"/>
      <c r="F434" s="94"/>
      <c r="G434" s="24"/>
    </row>
    <row r="435" spans="1:7" ht="18.75" customHeight="1" x14ac:dyDescent="0.2">
      <c r="A435" s="94"/>
      <c r="B435" s="94"/>
      <c r="C435" s="99"/>
      <c r="D435" s="94"/>
      <c r="E435" s="100"/>
      <c r="F435" s="94"/>
      <c r="G435" s="24"/>
    </row>
    <row r="436" spans="1:7" ht="18.75" customHeight="1" x14ac:dyDescent="0.2">
      <c r="A436" s="94"/>
      <c r="B436" s="94"/>
      <c r="C436" s="99"/>
      <c r="D436" s="94"/>
      <c r="E436" s="100"/>
      <c r="F436" s="94"/>
      <c r="G436" s="24"/>
    </row>
    <row r="437" spans="1:7" ht="18.75" customHeight="1" x14ac:dyDescent="0.2">
      <c r="A437" s="94"/>
      <c r="B437" s="94"/>
      <c r="C437" s="99"/>
      <c r="D437" s="94"/>
      <c r="E437" s="100"/>
      <c r="F437" s="94"/>
      <c r="G437" s="24"/>
    </row>
    <row r="438" spans="1:7" ht="18.75" customHeight="1" x14ac:dyDescent="0.2">
      <c r="A438" s="94"/>
      <c r="B438" s="94"/>
      <c r="C438" s="99"/>
      <c r="D438" s="94"/>
      <c r="E438" s="100"/>
      <c r="F438" s="94"/>
      <c r="G438" s="24"/>
    </row>
    <row r="439" spans="1:7" ht="18.75" customHeight="1" x14ac:dyDescent="0.2">
      <c r="A439" s="94"/>
      <c r="B439" s="94"/>
      <c r="C439" s="99"/>
      <c r="D439" s="94"/>
      <c r="E439" s="100"/>
      <c r="F439" s="94"/>
      <c r="G439" s="24"/>
    </row>
    <row r="440" spans="1:7" ht="18.75" customHeight="1" x14ac:dyDescent="0.2">
      <c r="A440" s="94"/>
      <c r="B440" s="94"/>
      <c r="C440" s="99"/>
      <c r="D440" s="94"/>
      <c r="E440" s="100"/>
      <c r="F440" s="94"/>
      <c r="G440" s="24"/>
    </row>
    <row r="441" spans="1:7" ht="18.75" customHeight="1" x14ac:dyDescent="0.2">
      <c r="A441" s="94"/>
      <c r="B441" s="94"/>
      <c r="C441" s="99"/>
      <c r="D441" s="94"/>
      <c r="E441" s="100"/>
      <c r="F441" s="94"/>
      <c r="G441" s="24"/>
    </row>
    <row r="442" spans="1:7" ht="18.75" customHeight="1" x14ac:dyDescent="0.2">
      <c r="A442" s="94"/>
      <c r="B442" s="94"/>
      <c r="C442" s="99"/>
      <c r="D442" s="94"/>
      <c r="E442" s="100"/>
      <c r="F442" s="94"/>
      <c r="G442" s="24"/>
    </row>
    <row r="443" spans="1:7" ht="18.75" customHeight="1" x14ac:dyDescent="0.2">
      <c r="A443" s="94"/>
      <c r="B443" s="94"/>
      <c r="C443" s="99"/>
      <c r="D443" s="94"/>
      <c r="E443" s="100"/>
      <c r="F443" s="94"/>
      <c r="G443" s="24"/>
    </row>
    <row r="444" spans="1:7" ht="18.75" customHeight="1" x14ac:dyDescent="0.2">
      <c r="A444" s="94"/>
      <c r="B444" s="94"/>
      <c r="C444" s="99"/>
      <c r="D444" s="94"/>
      <c r="E444" s="100"/>
      <c r="F444" s="94"/>
      <c r="G444" s="24"/>
    </row>
    <row r="445" spans="1:7" ht="18.75" customHeight="1" x14ac:dyDescent="0.2">
      <c r="A445" s="94"/>
      <c r="B445" s="94"/>
      <c r="C445" s="99"/>
      <c r="D445" s="94"/>
      <c r="E445" s="100"/>
      <c r="F445" s="94"/>
      <c r="G445" s="24"/>
    </row>
    <row r="446" spans="1:7" ht="18.75" customHeight="1" x14ac:dyDescent="0.2">
      <c r="A446" s="94"/>
      <c r="B446" s="94"/>
      <c r="C446" s="99"/>
      <c r="D446" s="94"/>
      <c r="E446" s="100"/>
      <c r="F446" s="94"/>
      <c r="G446" s="24"/>
    </row>
    <row r="447" spans="1:7" ht="18.75" customHeight="1" x14ac:dyDescent="0.2">
      <c r="A447" s="94"/>
      <c r="B447" s="94"/>
      <c r="C447" s="99"/>
      <c r="D447" s="94"/>
      <c r="E447" s="100"/>
      <c r="F447" s="94"/>
      <c r="G447" s="24"/>
    </row>
    <row r="448" spans="1:7" ht="18.75" customHeight="1" x14ac:dyDescent="0.2">
      <c r="A448" s="94"/>
      <c r="B448" s="94"/>
      <c r="C448" s="99"/>
      <c r="D448" s="94"/>
      <c r="E448" s="100"/>
      <c r="F448" s="94"/>
      <c r="G448" s="24"/>
    </row>
    <row r="449" spans="1:7" ht="18.75" customHeight="1" x14ac:dyDescent="0.2">
      <c r="A449" s="94"/>
      <c r="B449" s="94"/>
      <c r="C449" s="99"/>
      <c r="D449" s="94"/>
      <c r="E449" s="100"/>
      <c r="F449" s="94"/>
      <c r="G449" s="24"/>
    </row>
    <row r="450" spans="1:7" ht="18.75" customHeight="1" x14ac:dyDescent="0.2">
      <c r="A450" s="94"/>
      <c r="B450" s="94"/>
      <c r="C450" s="99"/>
      <c r="D450" s="94"/>
      <c r="E450" s="100"/>
      <c r="F450" s="94"/>
      <c r="G450" s="24"/>
    </row>
    <row r="451" spans="1:7" ht="18.75" customHeight="1" x14ac:dyDescent="0.2">
      <c r="A451" s="94"/>
      <c r="B451" s="94"/>
      <c r="C451" s="99"/>
      <c r="D451" s="94"/>
      <c r="E451" s="100"/>
      <c r="F451" s="94"/>
      <c r="G451" s="24"/>
    </row>
    <row r="452" spans="1:7" ht="18.75" customHeight="1" x14ac:dyDescent="0.2">
      <c r="A452" s="94"/>
      <c r="B452" s="94"/>
      <c r="C452" s="99"/>
      <c r="D452" s="94"/>
      <c r="E452" s="100"/>
      <c r="F452" s="94"/>
      <c r="G452" s="24"/>
    </row>
    <row r="453" spans="1:7" ht="18.75" customHeight="1" x14ac:dyDescent="0.2">
      <c r="A453" s="94"/>
      <c r="B453" s="94"/>
      <c r="C453" s="99"/>
      <c r="D453" s="94"/>
      <c r="E453" s="100"/>
      <c r="F453" s="94"/>
      <c r="G453" s="24"/>
    </row>
    <row r="454" spans="1:7" ht="18.75" customHeight="1" x14ac:dyDescent="0.2">
      <c r="A454" s="94"/>
      <c r="B454" s="94"/>
      <c r="C454" s="99"/>
      <c r="D454" s="94"/>
      <c r="E454" s="100"/>
      <c r="F454" s="94"/>
      <c r="G454" s="24"/>
    </row>
    <row r="455" spans="1:7" ht="18.75" customHeight="1" x14ac:dyDescent="0.2">
      <c r="A455" s="94"/>
      <c r="B455" s="94"/>
      <c r="C455" s="99"/>
      <c r="D455" s="94"/>
      <c r="E455" s="100"/>
      <c r="F455" s="94"/>
      <c r="G455" s="24"/>
    </row>
    <row r="456" spans="1:7" ht="18.75" customHeight="1" x14ac:dyDescent="0.2">
      <c r="A456" s="94"/>
      <c r="B456" s="94"/>
      <c r="C456" s="99"/>
      <c r="D456" s="94"/>
      <c r="E456" s="100"/>
      <c r="F456" s="94"/>
      <c r="G456" s="24"/>
    </row>
    <row r="457" spans="1:7" ht="18.75" customHeight="1" x14ac:dyDescent="0.2">
      <c r="A457" s="94"/>
      <c r="B457" s="94"/>
      <c r="C457" s="99"/>
      <c r="D457" s="94"/>
      <c r="E457" s="100"/>
      <c r="F457" s="94"/>
      <c r="G457" s="24"/>
    </row>
    <row r="458" spans="1:7" ht="18.75" customHeight="1" x14ac:dyDescent="0.2">
      <c r="A458" s="94"/>
      <c r="B458" s="94"/>
      <c r="C458" s="99"/>
      <c r="D458" s="94"/>
      <c r="E458" s="100"/>
      <c r="F458" s="94"/>
      <c r="G458" s="24"/>
    </row>
    <row r="459" spans="1:7" ht="18.75" customHeight="1" x14ac:dyDescent="0.2">
      <c r="A459" s="94"/>
      <c r="B459" s="94"/>
      <c r="C459" s="99"/>
      <c r="D459" s="94"/>
      <c r="E459" s="100"/>
      <c r="F459" s="94"/>
      <c r="G459" s="24"/>
    </row>
    <row r="460" spans="1:7" ht="18.75" customHeight="1" x14ac:dyDescent="0.2">
      <c r="A460" s="94"/>
      <c r="B460" s="94"/>
      <c r="C460" s="99"/>
      <c r="D460" s="94"/>
      <c r="E460" s="100"/>
      <c r="F460" s="94"/>
      <c r="G460" s="24"/>
    </row>
    <row r="461" spans="1:7" ht="18.75" customHeight="1" x14ac:dyDescent="0.2">
      <c r="A461" s="94"/>
      <c r="B461" s="94"/>
      <c r="C461" s="99"/>
      <c r="D461" s="94"/>
      <c r="E461" s="100"/>
      <c r="F461" s="94"/>
      <c r="G461" s="24"/>
    </row>
    <row r="462" spans="1:7" ht="18.75" customHeight="1" x14ac:dyDescent="0.2">
      <c r="A462" s="94"/>
      <c r="B462" s="94"/>
      <c r="C462" s="99"/>
      <c r="D462" s="94"/>
      <c r="E462" s="100"/>
      <c r="F462" s="94"/>
      <c r="G462" s="24"/>
    </row>
    <row r="463" spans="1:7" ht="18.75" customHeight="1" x14ac:dyDescent="0.2">
      <c r="A463" s="94"/>
      <c r="B463" s="94"/>
      <c r="C463" s="99"/>
      <c r="D463" s="94"/>
      <c r="E463" s="100"/>
      <c r="F463" s="94"/>
      <c r="G463" s="24"/>
    </row>
    <row r="464" spans="1:7" ht="18.75" customHeight="1" x14ac:dyDescent="0.2">
      <c r="A464" s="94"/>
      <c r="B464" s="94"/>
      <c r="C464" s="99"/>
      <c r="D464" s="94"/>
      <c r="E464" s="100"/>
      <c r="F464" s="94"/>
      <c r="G464" s="24"/>
    </row>
    <row r="465" spans="1:7" ht="18.75" customHeight="1" x14ac:dyDescent="0.2">
      <c r="A465" s="94"/>
      <c r="B465" s="94"/>
      <c r="C465" s="99"/>
      <c r="D465" s="94"/>
      <c r="E465" s="100"/>
      <c r="F465" s="94"/>
      <c r="G465" s="24"/>
    </row>
    <row r="466" spans="1:7" ht="18.75" customHeight="1" x14ac:dyDescent="0.2">
      <c r="A466" s="94"/>
      <c r="B466" s="94"/>
      <c r="C466" s="99"/>
      <c r="D466" s="94"/>
      <c r="E466" s="100"/>
      <c r="F466" s="94"/>
      <c r="G466" s="24"/>
    </row>
    <row r="467" spans="1:7" ht="18.75" customHeight="1" x14ac:dyDescent="0.2">
      <c r="A467" s="94"/>
      <c r="B467" s="94"/>
      <c r="C467" s="99"/>
      <c r="D467" s="94"/>
      <c r="E467" s="100"/>
      <c r="F467" s="94"/>
      <c r="G467" s="24"/>
    </row>
    <row r="468" spans="1:7" ht="18.75" customHeight="1" x14ac:dyDescent="0.2">
      <c r="A468" s="94"/>
      <c r="B468" s="94"/>
      <c r="C468" s="99"/>
      <c r="D468" s="94"/>
      <c r="E468" s="100"/>
      <c r="F468" s="94"/>
      <c r="G468" s="24"/>
    </row>
    <row r="469" spans="1:7" ht="18.75" customHeight="1" x14ac:dyDescent="0.2">
      <c r="A469" s="94"/>
      <c r="B469" s="94"/>
      <c r="C469" s="99"/>
      <c r="D469" s="94"/>
      <c r="E469" s="100"/>
      <c r="F469" s="94"/>
      <c r="G469" s="24"/>
    </row>
    <row r="470" spans="1:7" ht="18.75" customHeight="1" x14ac:dyDescent="0.2">
      <c r="A470" s="94"/>
      <c r="B470" s="94"/>
      <c r="C470" s="99"/>
      <c r="D470" s="94"/>
      <c r="E470" s="100"/>
      <c r="F470" s="94"/>
      <c r="G470" s="24"/>
    </row>
    <row r="471" spans="1:7" ht="18.75" customHeight="1" x14ac:dyDescent="0.2">
      <c r="A471" s="94"/>
      <c r="B471" s="94"/>
      <c r="C471" s="99"/>
      <c r="D471" s="94"/>
      <c r="E471" s="100"/>
      <c r="F471" s="94"/>
      <c r="G471" s="24"/>
    </row>
    <row r="472" spans="1:7" ht="18.75" customHeight="1" x14ac:dyDescent="0.2">
      <c r="A472" s="94"/>
      <c r="B472" s="94"/>
      <c r="C472" s="99"/>
      <c r="D472" s="94"/>
      <c r="E472" s="100"/>
      <c r="F472" s="94"/>
      <c r="G472" s="24"/>
    </row>
    <row r="473" spans="1:7" ht="18.75" customHeight="1" x14ac:dyDescent="0.2">
      <c r="A473" s="94"/>
      <c r="B473" s="94"/>
      <c r="C473" s="99"/>
      <c r="D473" s="94"/>
      <c r="E473" s="100"/>
      <c r="F473" s="94"/>
      <c r="G473" s="24"/>
    </row>
    <row r="474" spans="1:7" ht="18.75" customHeight="1" x14ac:dyDescent="0.2">
      <c r="A474" s="94"/>
      <c r="B474" s="94"/>
      <c r="C474" s="99"/>
      <c r="D474" s="94"/>
      <c r="E474" s="100"/>
      <c r="F474" s="94"/>
      <c r="G474" s="24"/>
    </row>
    <row r="475" spans="1:7" ht="18.75" customHeight="1" x14ac:dyDescent="0.2">
      <c r="A475" s="94"/>
      <c r="B475" s="94"/>
      <c r="C475" s="99"/>
      <c r="D475" s="94"/>
      <c r="E475" s="100"/>
      <c r="F475" s="94"/>
      <c r="G475" s="24"/>
    </row>
    <row r="476" spans="1:7" ht="18.75" customHeight="1" x14ac:dyDescent="0.2">
      <c r="A476" s="94"/>
      <c r="B476" s="94"/>
      <c r="C476" s="99"/>
      <c r="D476" s="94"/>
      <c r="E476" s="100"/>
      <c r="F476" s="94"/>
      <c r="G476" s="24"/>
    </row>
    <row r="477" spans="1:7" ht="18.75" customHeight="1" x14ac:dyDescent="0.2">
      <c r="A477" s="94"/>
      <c r="B477" s="94"/>
      <c r="C477" s="99"/>
      <c r="D477" s="94"/>
      <c r="E477" s="100"/>
      <c r="F477" s="94"/>
      <c r="G477" s="24"/>
    </row>
    <row r="478" spans="1:7" ht="18.75" customHeight="1" x14ac:dyDescent="0.2">
      <c r="A478" s="94"/>
      <c r="B478" s="94"/>
      <c r="C478" s="99"/>
      <c r="D478" s="94"/>
      <c r="E478" s="100"/>
      <c r="F478" s="94"/>
      <c r="G478" s="24"/>
    </row>
    <row r="479" spans="1:7" ht="18.75" customHeight="1" x14ac:dyDescent="0.2">
      <c r="A479" s="94"/>
      <c r="B479" s="94"/>
      <c r="C479" s="99"/>
      <c r="D479" s="94"/>
      <c r="E479" s="100"/>
      <c r="F479" s="94"/>
      <c r="G479" s="24"/>
    </row>
    <row r="480" spans="1:7" ht="18.75" customHeight="1" x14ac:dyDescent="0.2">
      <c r="A480" s="94"/>
      <c r="B480" s="94"/>
      <c r="C480" s="99"/>
      <c r="D480" s="94"/>
      <c r="E480" s="100"/>
      <c r="F480" s="94"/>
      <c r="G480" s="24"/>
    </row>
    <row r="481" spans="1:7" ht="18.75" customHeight="1" x14ac:dyDescent="0.2">
      <c r="A481" s="94"/>
      <c r="B481" s="94"/>
      <c r="C481" s="99"/>
      <c r="D481" s="94"/>
      <c r="E481" s="100"/>
      <c r="F481" s="94"/>
      <c r="G481" s="24"/>
    </row>
    <row r="482" spans="1:7" ht="18.75" customHeight="1" x14ac:dyDescent="0.2">
      <c r="A482" s="94"/>
      <c r="B482" s="94"/>
      <c r="C482" s="99"/>
      <c r="D482" s="94"/>
      <c r="E482" s="100"/>
      <c r="F482" s="94"/>
      <c r="G482" s="24"/>
    </row>
    <row r="483" spans="1:7" ht="18.75" customHeight="1" x14ac:dyDescent="0.2">
      <c r="A483" s="94"/>
      <c r="B483" s="94"/>
      <c r="C483" s="99"/>
      <c r="D483" s="94"/>
      <c r="E483" s="100"/>
      <c r="F483" s="94"/>
      <c r="G483" s="24"/>
    </row>
    <row r="484" spans="1:7" ht="18.75" customHeight="1" x14ac:dyDescent="0.2">
      <c r="A484" s="94"/>
      <c r="B484" s="94"/>
      <c r="C484" s="99"/>
      <c r="D484" s="94"/>
      <c r="E484" s="100"/>
      <c r="F484" s="94"/>
      <c r="G484" s="24"/>
    </row>
    <row r="485" spans="1:7" ht="18.75" customHeight="1" x14ac:dyDescent="0.2">
      <c r="A485" s="94"/>
      <c r="B485" s="94"/>
      <c r="C485" s="99"/>
      <c r="D485" s="94"/>
      <c r="E485" s="100"/>
      <c r="F485" s="94"/>
      <c r="G485" s="24"/>
    </row>
    <row r="486" spans="1:7" ht="18.75" customHeight="1" x14ac:dyDescent="0.2">
      <c r="A486" s="94"/>
      <c r="B486" s="94"/>
      <c r="C486" s="99"/>
      <c r="D486" s="94"/>
      <c r="E486" s="100"/>
      <c r="F486" s="94"/>
      <c r="G486" s="24"/>
    </row>
    <row r="487" spans="1:7" ht="18.75" customHeight="1" x14ac:dyDescent="0.2">
      <c r="A487" s="94"/>
      <c r="B487" s="94"/>
      <c r="C487" s="99"/>
      <c r="D487" s="94"/>
      <c r="E487" s="100"/>
      <c r="F487" s="94"/>
      <c r="G487" s="24"/>
    </row>
    <row r="488" spans="1:7" ht="18.75" customHeight="1" x14ac:dyDescent="0.2">
      <c r="A488" s="94"/>
      <c r="B488" s="94"/>
      <c r="C488" s="99"/>
      <c r="D488" s="94"/>
      <c r="E488" s="100"/>
      <c r="F488" s="94"/>
      <c r="G488" s="24"/>
    </row>
    <row r="489" spans="1:7" ht="18.75" customHeight="1" x14ac:dyDescent="0.2">
      <c r="A489" s="94"/>
      <c r="B489" s="94"/>
      <c r="C489" s="99"/>
      <c r="D489" s="94"/>
      <c r="E489" s="100"/>
      <c r="F489" s="94"/>
      <c r="G489" s="24"/>
    </row>
    <row r="490" spans="1:7" ht="18.75" customHeight="1" x14ac:dyDescent="0.2">
      <c r="A490" s="94"/>
      <c r="B490" s="94"/>
      <c r="C490" s="99"/>
      <c r="D490" s="94"/>
      <c r="E490" s="100"/>
      <c r="F490" s="94"/>
      <c r="G490" s="24"/>
    </row>
    <row r="491" spans="1:7" ht="18.75" customHeight="1" x14ac:dyDescent="0.2">
      <c r="A491" s="94"/>
      <c r="B491" s="94"/>
      <c r="C491" s="99"/>
      <c r="D491" s="94"/>
      <c r="E491" s="100"/>
      <c r="F491" s="94"/>
      <c r="G491" s="24"/>
    </row>
    <row r="492" spans="1:7" ht="18.75" customHeight="1" x14ac:dyDescent="0.2">
      <c r="A492" s="94"/>
      <c r="B492" s="94"/>
      <c r="C492" s="99"/>
      <c r="D492" s="94"/>
      <c r="E492" s="100"/>
      <c r="F492" s="94"/>
      <c r="G492" s="24"/>
    </row>
    <row r="493" spans="1:7" ht="18.75" customHeight="1" x14ac:dyDescent="0.2">
      <c r="A493" s="94"/>
      <c r="B493" s="94"/>
      <c r="C493" s="99"/>
      <c r="D493" s="94"/>
      <c r="E493" s="100"/>
      <c r="F493" s="94"/>
      <c r="G493" s="24"/>
    </row>
    <row r="494" spans="1:7" ht="18.75" customHeight="1" x14ac:dyDescent="0.2">
      <c r="A494" s="94"/>
      <c r="B494" s="94"/>
      <c r="C494" s="99"/>
      <c r="D494" s="94"/>
      <c r="E494" s="100"/>
      <c r="F494" s="94"/>
      <c r="G494" s="24"/>
    </row>
    <row r="495" spans="1:7" ht="18.75" customHeight="1" x14ac:dyDescent="0.2">
      <c r="A495" s="94"/>
      <c r="B495" s="94"/>
      <c r="C495" s="99"/>
      <c r="D495" s="94"/>
      <c r="E495" s="100"/>
      <c r="F495" s="94"/>
      <c r="G495" s="24"/>
    </row>
    <row r="496" spans="1:7" ht="18.75" customHeight="1" x14ac:dyDescent="0.2">
      <c r="A496" s="94"/>
      <c r="B496" s="94"/>
      <c r="C496" s="99"/>
      <c r="D496" s="94"/>
      <c r="E496" s="100"/>
      <c r="F496" s="94"/>
      <c r="G496" s="24"/>
    </row>
    <row r="497" spans="1:7" ht="18.75" customHeight="1" x14ac:dyDescent="0.2">
      <c r="A497" s="94"/>
      <c r="B497" s="94"/>
      <c r="C497" s="99"/>
      <c r="D497" s="94"/>
      <c r="E497" s="100"/>
      <c r="F497" s="94"/>
      <c r="G497" s="24"/>
    </row>
    <row r="498" spans="1:7" ht="18.75" customHeight="1" x14ac:dyDescent="0.2">
      <c r="A498" s="94"/>
      <c r="B498" s="94"/>
      <c r="C498" s="99"/>
      <c r="D498" s="94"/>
      <c r="E498" s="100"/>
      <c r="F498" s="94"/>
      <c r="G498" s="24"/>
    </row>
    <row r="499" spans="1:7" ht="18.75" customHeight="1" x14ac:dyDescent="0.2">
      <c r="A499" s="94"/>
      <c r="B499" s="94"/>
      <c r="C499" s="99"/>
      <c r="D499" s="94"/>
      <c r="E499" s="100"/>
      <c r="F499" s="94"/>
      <c r="G499" s="24"/>
    </row>
    <row r="500" spans="1:7" ht="18.75" customHeight="1" x14ac:dyDescent="0.2">
      <c r="A500" s="94"/>
      <c r="B500" s="94"/>
      <c r="C500" s="99"/>
      <c r="D500" s="94"/>
      <c r="E500" s="100"/>
      <c r="F500" s="94"/>
      <c r="G500" s="24"/>
    </row>
    <row r="501" spans="1:7" ht="18.75" customHeight="1" x14ac:dyDescent="0.2">
      <c r="A501" s="94"/>
      <c r="B501" s="94"/>
      <c r="C501" s="99"/>
      <c r="D501" s="94"/>
      <c r="E501" s="100"/>
      <c r="F501" s="94"/>
      <c r="G501" s="24"/>
    </row>
    <row r="502" spans="1:7" ht="18.75" customHeight="1" x14ac:dyDescent="0.2">
      <c r="A502" s="94"/>
      <c r="B502" s="94"/>
      <c r="C502" s="99"/>
      <c r="D502" s="94"/>
      <c r="E502" s="100"/>
      <c r="F502" s="94"/>
      <c r="G502" s="24"/>
    </row>
    <row r="503" spans="1:7" ht="18.75" customHeight="1" x14ac:dyDescent="0.2">
      <c r="A503" s="94"/>
      <c r="B503" s="94"/>
      <c r="C503" s="99"/>
      <c r="D503" s="94"/>
      <c r="E503" s="100"/>
      <c r="F503" s="94"/>
      <c r="G503" s="24"/>
    </row>
    <row r="504" spans="1:7" ht="18.75" customHeight="1" x14ac:dyDescent="0.2">
      <c r="A504" s="94"/>
      <c r="B504" s="94"/>
      <c r="C504" s="99"/>
      <c r="D504" s="94"/>
      <c r="E504" s="100"/>
      <c r="F504" s="94"/>
      <c r="G504" s="24"/>
    </row>
    <row r="505" spans="1:7" ht="18.75" customHeight="1" x14ac:dyDescent="0.2">
      <c r="A505" s="94"/>
      <c r="B505" s="94"/>
      <c r="C505" s="99"/>
      <c r="D505" s="94"/>
      <c r="E505" s="100"/>
      <c r="F505" s="94"/>
      <c r="G505" s="24"/>
    </row>
    <row r="506" spans="1:7" ht="18.75" customHeight="1" x14ac:dyDescent="0.2">
      <c r="A506" s="94"/>
      <c r="B506" s="94"/>
      <c r="C506" s="99"/>
      <c r="D506" s="94"/>
      <c r="E506" s="100"/>
      <c r="F506" s="94"/>
      <c r="G506" s="24"/>
    </row>
    <row r="507" spans="1:7" ht="18.75" customHeight="1" x14ac:dyDescent="0.2">
      <c r="A507" s="94"/>
      <c r="B507" s="94"/>
      <c r="C507" s="99"/>
      <c r="D507" s="94"/>
      <c r="E507" s="100"/>
      <c r="F507" s="94"/>
      <c r="G507" s="24"/>
    </row>
    <row r="508" spans="1:7" ht="18.75" customHeight="1" x14ac:dyDescent="0.2">
      <c r="A508" s="94"/>
      <c r="B508" s="94"/>
      <c r="C508" s="99"/>
      <c r="D508" s="94"/>
      <c r="E508" s="100"/>
      <c r="F508" s="94"/>
      <c r="G508" s="24"/>
    </row>
    <row r="509" spans="1:7" ht="18.75" customHeight="1" x14ac:dyDescent="0.2">
      <c r="A509" s="94"/>
      <c r="B509" s="94"/>
      <c r="C509" s="99"/>
      <c r="D509" s="94"/>
      <c r="E509" s="100"/>
      <c r="F509" s="94"/>
      <c r="G509" s="24"/>
    </row>
    <row r="510" spans="1:7" ht="18.75" customHeight="1" x14ac:dyDescent="0.2">
      <c r="A510" s="94"/>
      <c r="B510" s="94"/>
      <c r="C510" s="99"/>
      <c r="D510" s="94"/>
      <c r="E510" s="100"/>
      <c r="F510" s="94"/>
      <c r="G510" s="24"/>
    </row>
    <row r="511" spans="1:7" ht="18.75" customHeight="1" x14ac:dyDescent="0.2">
      <c r="A511" s="94"/>
      <c r="B511" s="94"/>
      <c r="C511" s="99"/>
      <c r="D511" s="94"/>
      <c r="E511" s="100"/>
      <c r="F511" s="94"/>
      <c r="G511" s="24"/>
    </row>
    <row r="512" spans="1:7" ht="18.75" customHeight="1" x14ac:dyDescent="0.2">
      <c r="A512" s="94"/>
      <c r="B512" s="94"/>
      <c r="C512" s="99"/>
      <c r="D512" s="94"/>
      <c r="E512" s="100"/>
      <c r="F512" s="94"/>
      <c r="G512" s="24"/>
    </row>
    <row r="513" spans="1:7" ht="18.75" customHeight="1" x14ac:dyDescent="0.2">
      <c r="A513" s="94"/>
      <c r="B513" s="94"/>
      <c r="C513" s="99"/>
      <c r="D513" s="94"/>
      <c r="E513" s="100"/>
      <c r="F513" s="94"/>
      <c r="G513" s="24"/>
    </row>
    <row r="514" spans="1:7" ht="18.75" customHeight="1" x14ac:dyDescent="0.2">
      <c r="A514" s="94"/>
      <c r="B514" s="94"/>
      <c r="C514" s="99"/>
      <c r="D514" s="94"/>
      <c r="E514" s="100"/>
      <c r="F514" s="94"/>
      <c r="G514" s="24"/>
    </row>
    <row r="515" spans="1:7" ht="18.75" customHeight="1" x14ac:dyDescent="0.2">
      <c r="A515" s="94"/>
      <c r="B515" s="94"/>
      <c r="C515" s="99"/>
      <c r="D515" s="94"/>
      <c r="E515" s="100"/>
      <c r="F515" s="94"/>
      <c r="G515" s="24"/>
    </row>
    <row r="516" spans="1:7" ht="18.75" customHeight="1" x14ac:dyDescent="0.2">
      <c r="A516" s="94"/>
      <c r="B516" s="94"/>
      <c r="C516" s="99"/>
      <c r="D516" s="94"/>
      <c r="E516" s="100"/>
      <c r="F516" s="94"/>
      <c r="G516" s="24"/>
    </row>
    <row r="517" spans="1:7" ht="18.75" customHeight="1" x14ac:dyDescent="0.2">
      <c r="A517" s="94"/>
      <c r="B517" s="94"/>
      <c r="C517" s="99"/>
      <c r="D517" s="94"/>
      <c r="E517" s="100"/>
      <c r="F517" s="94"/>
      <c r="G517" s="24"/>
    </row>
    <row r="518" spans="1:7" ht="18.75" customHeight="1" x14ac:dyDescent="0.2">
      <c r="A518" s="94"/>
      <c r="B518" s="94"/>
      <c r="C518" s="99"/>
      <c r="D518" s="94"/>
      <c r="E518" s="100"/>
      <c r="F518" s="94"/>
      <c r="G518" s="24"/>
    </row>
    <row r="519" spans="1:7" ht="18.75" customHeight="1" x14ac:dyDescent="0.2">
      <c r="A519" s="94"/>
      <c r="B519" s="94"/>
      <c r="C519" s="99"/>
      <c r="D519" s="94"/>
      <c r="E519" s="100"/>
      <c r="F519" s="94"/>
      <c r="G519" s="24"/>
    </row>
    <row r="520" spans="1:7" ht="18.75" customHeight="1" x14ac:dyDescent="0.2">
      <c r="A520" s="94"/>
      <c r="B520" s="94"/>
      <c r="C520" s="99"/>
      <c r="D520" s="94"/>
      <c r="E520" s="100"/>
      <c r="F520" s="94"/>
      <c r="G520" s="24"/>
    </row>
    <row r="521" spans="1:7" ht="18.75" customHeight="1" x14ac:dyDescent="0.2">
      <c r="A521" s="94"/>
      <c r="B521" s="94"/>
      <c r="C521" s="99"/>
      <c r="D521" s="94"/>
      <c r="E521" s="100"/>
      <c r="F521" s="94"/>
      <c r="G521" s="24"/>
    </row>
    <row r="522" spans="1:7" ht="18.75" customHeight="1" x14ac:dyDescent="0.2">
      <c r="A522" s="94"/>
      <c r="B522" s="94"/>
      <c r="C522" s="99"/>
      <c r="D522" s="94"/>
      <c r="E522" s="100"/>
      <c r="F522" s="94"/>
      <c r="G522" s="24"/>
    </row>
    <row r="523" spans="1:7" ht="18.75" customHeight="1" x14ac:dyDescent="0.2">
      <c r="A523" s="94"/>
      <c r="B523" s="94"/>
      <c r="C523" s="99"/>
      <c r="D523" s="94"/>
      <c r="E523" s="100"/>
      <c r="F523" s="94"/>
      <c r="G523" s="24"/>
    </row>
    <row r="524" spans="1:7" ht="18.75" customHeight="1" x14ac:dyDescent="0.2">
      <c r="A524" s="94"/>
      <c r="B524" s="94"/>
      <c r="C524" s="99"/>
      <c r="D524" s="94"/>
      <c r="E524" s="100"/>
      <c r="F524" s="94"/>
      <c r="G524" s="24"/>
    </row>
    <row r="525" spans="1:7" ht="18.75" customHeight="1" x14ac:dyDescent="0.2">
      <c r="A525" s="94"/>
      <c r="B525" s="94"/>
      <c r="C525" s="99"/>
      <c r="D525" s="94"/>
      <c r="E525" s="100"/>
      <c r="F525" s="94"/>
      <c r="G525" s="24"/>
    </row>
    <row r="526" spans="1:7" ht="18.75" customHeight="1" x14ac:dyDescent="0.2">
      <c r="A526" s="94"/>
      <c r="B526" s="94"/>
      <c r="C526" s="99"/>
      <c r="D526" s="94"/>
      <c r="E526" s="100"/>
      <c r="F526" s="94"/>
      <c r="G526" s="24"/>
    </row>
    <row r="527" spans="1:7" ht="18.75" customHeight="1" x14ac:dyDescent="0.2">
      <c r="A527" s="94"/>
      <c r="B527" s="94"/>
      <c r="C527" s="99"/>
      <c r="D527" s="94"/>
      <c r="E527" s="100"/>
      <c r="F527" s="94"/>
      <c r="G527" s="24"/>
    </row>
    <row r="528" spans="1:7" ht="18.75" customHeight="1" x14ac:dyDescent="0.2">
      <c r="A528" s="94"/>
      <c r="B528" s="94"/>
      <c r="C528" s="99"/>
      <c r="D528" s="94"/>
      <c r="E528" s="100"/>
      <c r="F528" s="94"/>
      <c r="G528" s="24"/>
    </row>
    <row r="529" spans="1:7" ht="18.75" customHeight="1" x14ac:dyDescent="0.2">
      <c r="A529" s="94"/>
      <c r="B529" s="94"/>
      <c r="C529" s="99"/>
      <c r="D529" s="94"/>
      <c r="E529" s="100"/>
      <c r="F529" s="94"/>
      <c r="G529" s="24"/>
    </row>
    <row r="530" spans="1:7" ht="18.75" customHeight="1" x14ac:dyDescent="0.2">
      <c r="A530" s="94"/>
      <c r="B530" s="94"/>
      <c r="C530" s="99"/>
      <c r="D530" s="94"/>
      <c r="E530" s="100"/>
      <c r="F530" s="94"/>
      <c r="G530" s="24"/>
    </row>
    <row r="531" spans="1:7" ht="18.75" customHeight="1" x14ac:dyDescent="0.2">
      <c r="A531" s="94"/>
      <c r="B531" s="94"/>
      <c r="C531" s="99"/>
      <c r="D531" s="94"/>
      <c r="E531" s="100"/>
      <c r="F531" s="94"/>
      <c r="G531" s="24"/>
    </row>
    <row r="532" spans="1:7" ht="18.75" customHeight="1" x14ac:dyDescent="0.2">
      <c r="A532" s="94"/>
      <c r="B532" s="94"/>
      <c r="C532" s="99"/>
      <c r="D532" s="94"/>
      <c r="E532" s="100"/>
      <c r="F532" s="94"/>
      <c r="G532" s="24"/>
    </row>
    <row r="533" spans="1:7" ht="18.75" customHeight="1" x14ac:dyDescent="0.2">
      <c r="A533" s="94"/>
      <c r="B533" s="94"/>
      <c r="C533" s="99"/>
      <c r="D533" s="94"/>
      <c r="E533" s="100"/>
      <c r="F533" s="94"/>
      <c r="G533" s="24"/>
    </row>
    <row r="534" spans="1:7" ht="18.75" customHeight="1" x14ac:dyDescent="0.2">
      <c r="A534" s="94"/>
      <c r="B534" s="94"/>
      <c r="C534" s="99"/>
      <c r="D534" s="94"/>
      <c r="E534" s="100"/>
      <c r="F534" s="94"/>
      <c r="G534" s="24"/>
    </row>
    <row r="535" spans="1:7" ht="18.75" customHeight="1" x14ac:dyDescent="0.2">
      <c r="A535" s="94"/>
      <c r="B535" s="94"/>
      <c r="C535" s="99"/>
      <c r="D535" s="94"/>
      <c r="E535" s="100"/>
      <c r="F535" s="94"/>
      <c r="G535" s="24"/>
    </row>
    <row r="536" spans="1:7" ht="18.75" customHeight="1" x14ac:dyDescent="0.2">
      <c r="A536" s="94"/>
      <c r="B536" s="94"/>
      <c r="C536" s="99"/>
      <c r="D536" s="94"/>
      <c r="E536" s="100"/>
      <c r="F536" s="94"/>
      <c r="G536" s="24"/>
    </row>
    <row r="537" spans="1:7" ht="18.75" customHeight="1" x14ac:dyDescent="0.2">
      <c r="A537" s="94"/>
      <c r="B537" s="94"/>
      <c r="C537" s="99"/>
      <c r="D537" s="94"/>
      <c r="E537" s="100"/>
      <c r="F537" s="94"/>
      <c r="G537" s="24"/>
    </row>
    <row r="538" spans="1:7" ht="18.75" customHeight="1" x14ac:dyDescent="0.2">
      <c r="A538" s="94"/>
      <c r="B538" s="94"/>
      <c r="C538" s="99"/>
      <c r="D538" s="94"/>
      <c r="E538" s="100"/>
      <c r="F538" s="94"/>
      <c r="G538" s="24"/>
    </row>
    <row r="539" spans="1:7" ht="18.75" customHeight="1" x14ac:dyDescent="0.2">
      <c r="A539" s="94"/>
      <c r="B539" s="94"/>
      <c r="C539" s="99"/>
      <c r="D539" s="94"/>
      <c r="E539" s="100"/>
      <c r="F539" s="94"/>
      <c r="G539" s="24"/>
    </row>
    <row r="540" spans="1:7" ht="18.75" customHeight="1" x14ac:dyDescent="0.2">
      <c r="A540" s="94"/>
      <c r="B540" s="94"/>
      <c r="C540" s="99"/>
      <c r="D540" s="94"/>
      <c r="E540" s="100"/>
      <c r="F540" s="94"/>
      <c r="G540" s="24"/>
    </row>
    <row r="541" spans="1:7" ht="18.75" customHeight="1" x14ac:dyDescent="0.2">
      <c r="A541" s="94"/>
      <c r="B541" s="94"/>
      <c r="C541" s="99"/>
      <c r="D541" s="94"/>
      <c r="E541" s="100"/>
      <c r="F541" s="94"/>
      <c r="G541" s="24"/>
    </row>
    <row r="542" spans="1:7" ht="18.75" customHeight="1" x14ac:dyDescent="0.2">
      <c r="A542" s="94"/>
      <c r="B542" s="94"/>
      <c r="C542" s="99"/>
      <c r="D542" s="94"/>
      <c r="E542" s="100"/>
      <c r="F542" s="94"/>
      <c r="G542" s="24"/>
    </row>
    <row r="543" spans="1:7" ht="18.75" customHeight="1" x14ac:dyDescent="0.2">
      <c r="A543" s="94"/>
      <c r="B543" s="94"/>
      <c r="C543" s="99"/>
      <c r="D543" s="94"/>
      <c r="E543" s="100"/>
      <c r="F543" s="94"/>
      <c r="G543" s="24"/>
    </row>
    <row r="544" spans="1:7" ht="18.75" customHeight="1" x14ac:dyDescent="0.2">
      <c r="A544" s="94"/>
      <c r="B544" s="94"/>
      <c r="C544" s="99"/>
      <c r="D544" s="94"/>
      <c r="E544" s="100"/>
      <c r="F544" s="94"/>
      <c r="G544" s="24"/>
    </row>
    <row r="545" spans="1:7" ht="18.75" customHeight="1" x14ac:dyDescent="0.2">
      <c r="A545" s="94"/>
      <c r="B545" s="94"/>
      <c r="C545" s="99"/>
      <c r="D545" s="94"/>
      <c r="E545" s="100"/>
      <c r="F545" s="94"/>
      <c r="G545" s="24"/>
    </row>
    <row r="546" spans="1:7" ht="18.75" customHeight="1" x14ac:dyDescent="0.2">
      <c r="A546" s="94"/>
      <c r="B546" s="94"/>
      <c r="C546" s="99"/>
      <c r="D546" s="94"/>
      <c r="E546" s="100"/>
      <c r="F546" s="94"/>
      <c r="G546" s="24"/>
    </row>
    <row r="547" spans="1:7" ht="18.75" customHeight="1" x14ac:dyDescent="0.2">
      <c r="A547" s="94"/>
      <c r="B547" s="94"/>
      <c r="C547" s="99"/>
      <c r="D547" s="94"/>
      <c r="E547" s="100"/>
      <c r="F547" s="94"/>
      <c r="G547" s="24"/>
    </row>
    <row r="548" spans="1:7" ht="18.75" customHeight="1" x14ac:dyDescent="0.2">
      <c r="A548" s="94"/>
      <c r="B548" s="94"/>
      <c r="C548" s="99"/>
      <c r="D548" s="94"/>
      <c r="E548" s="100"/>
      <c r="F548" s="94"/>
      <c r="G548" s="24"/>
    </row>
    <row r="549" spans="1:7" ht="18.75" customHeight="1" x14ac:dyDescent="0.2">
      <c r="A549" s="94"/>
      <c r="B549" s="94"/>
      <c r="C549" s="99"/>
      <c r="D549" s="94"/>
      <c r="E549" s="100"/>
      <c r="F549" s="94"/>
      <c r="G549" s="24"/>
    </row>
    <row r="550" spans="1:7" ht="18.75" customHeight="1" x14ac:dyDescent="0.2">
      <c r="A550" s="94"/>
      <c r="B550" s="94"/>
      <c r="C550" s="99"/>
      <c r="D550" s="94"/>
      <c r="E550" s="100"/>
      <c r="F550" s="94"/>
      <c r="G550" s="24"/>
    </row>
    <row r="551" spans="1:7" ht="18.75" customHeight="1" x14ac:dyDescent="0.2">
      <c r="A551" s="94"/>
      <c r="B551" s="94"/>
      <c r="C551" s="99"/>
      <c r="D551" s="94"/>
      <c r="E551" s="100"/>
      <c r="F551" s="94"/>
      <c r="G551" s="24"/>
    </row>
    <row r="552" spans="1:7" ht="18.75" customHeight="1" x14ac:dyDescent="0.2">
      <c r="A552" s="94"/>
      <c r="B552" s="94"/>
      <c r="C552" s="99"/>
      <c r="D552" s="94"/>
      <c r="E552" s="100"/>
      <c r="F552" s="94"/>
      <c r="G552" s="24"/>
    </row>
    <row r="553" spans="1:7" ht="18.75" customHeight="1" x14ac:dyDescent="0.2">
      <c r="A553" s="94"/>
      <c r="B553" s="94"/>
      <c r="C553" s="99"/>
      <c r="D553" s="94"/>
      <c r="E553" s="100"/>
      <c r="F553" s="94"/>
      <c r="G553" s="24"/>
    </row>
    <row r="554" spans="1:7" ht="18.75" customHeight="1" x14ac:dyDescent="0.2">
      <c r="A554" s="94"/>
      <c r="B554" s="94"/>
      <c r="C554" s="99"/>
      <c r="D554" s="94"/>
      <c r="E554" s="100"/>
      <c r="F554" s="94"/>
      <c r="G554" s="24"/>
    </row>
    <row r="555" spans="1:7" ht="18.75" customHeight="1" x14ac:dyDescent="0.2">
      <c r="A555" s="94"/>
      <c r="B555" s="94"/>
      <c r="C555" s="99"/>
      <c r="D555" s="94"/>
      <c r="E555" s="100"/>
      <c r="F555" s="94"/>
      <c r="G555" s="24"/>
    </row>
    <row r="556" spans="1:7" ht="18.75" customHeight="1" x14ac:dyDescent="0.2">
      <c r="A556" s="94"/>
      <c r="B556" s="94"/>
      <c r="C556" s="99"/>
      <c r="D556" s="94"/>
      <c r="E556" s="100"/>
      <c r="F556" s="94"/>
      <c r="G556" s="24"/>
    </row>
    <row r="557" spans="1:7" ht="18.75" customHeight="1" x14ac:dyDescent="0.2">
      <c r="A557" s="94"/>
      <c r="B557" s="94"/>
      <c r="C557" s="99"/>
      <c r="D557" s="94"/>
      <c r="E557" s="100"/>
      <c r="F557" s="94"/>
      <c r="G557" s="24"/>
    </row>
    <row r="558" spans="1:7" ht="18.75" customHeight="1" x14ac:dyDescent="0.2">
      <c r="A558" s="94"/>
      <c r="B558" s="94"/>
      <c r="C558" s="99"/>
      <c r="D558" s="94"/>
      <c r="E558" s="100"/>
      <c r="F558" s="94"/>
      <c r="G558" s="24"/>
    </row>
    <row r="559" spans="1:7" ht="18.75" customHeight="1" x14ac:dyDescent="0.2">
      <c r="A559" s="94"/>
      <c r="B559" s="94"/>
      <c r="C559" s="99"/>
      <c r="D559" s="94"/>
      <c r="E559" s="100"/>
      <c r="F559" s="94"/>
      <c r="G559" s="24"/>
    </row>
    <row r="560" spans="1:7" ht="18.75" customHeight="1" x14ac:dyDescent="0.2">
      <c r="A560" s="94"/>
      <c r="B560" s="94"/>
      <c r="C560" s="99"/>
      <c r="D560" s="94"/>
      <c r="E560" s="100"/>
      <c r="F560" s="94"/>
      <c r="G560" s="24"/>
    </row>
    <row r="561" spans="1:7" ht="18.75" customHeight="1" x14ac:dyDescent="0.2">
      <c r="A561" s="94"/>
      <c r="B561" s="94"/>
      <c r="C561" s="99"/>
      <c r="D561" s="94"/>
      <c r="E561" s="100"/>
      <c r="F561" s="94"/>
      <c r="G561" s="24"/>
    </row>
    <row r="562" spans="1:7" ht="18.75" customHeight="1" x14ac:dyDescent="0.2">
      <c r="A562" s="94"/>
      <c r="B562" s="94"/>
      <c r="C562" s="99"/>
      <c r="D562" s="94"/>
      <c r="E562" s="100"/>
      <c r="F562" s="94"/>
      <c r="G562" s="24"/>
    </row>
    <row r="563" spans="1:7" ht="18.75" customHeight="1" x14ac:dyDescent="0.2">
      <c r="A563" s="94"/>
      <c r="B563" s="94"/>
      <c r="C563" s="99"/>
      <c r="D563" s="94"/>
      <c r="E563" s="100"/>
      <c r="F563" s="94"/>
      <c r="G563" s="24"/>
    </row>
    <row r="564" spans="1:7" ht="18.75" customHeight="1" x14ac:dyDescent="0.2">
      <c r="A564" s="94"/>
      <c r="B564" s="94"/>
      <c r="C564" s="99"/>
      <c r="D564" s="94"/>
      <c r="E564" s="100"/>
      <c r="F564" s="94"/>
      <c r="G564" s="24"/>
    </row>
    <row r="565" spans="1:7" ht="18.75" customHeight="1" x14ac:dyDescent="0.2">
      <c r="A565" s="94"/>
      <c r="B565" s="94"/>
      <c r="C565" s="99"/>
      <c r="D565" s="94"/>
      <c r="E565" s="100"/>
      <c r="F565" s="94"/>
      <c r="G565" s="24"/>
    </row>
    <row r="566" spans="1:7" ht="18.75" customHeight="1" x14ac:dyDescent="0.2">
      <c r="A566" s="94"/>
      <c r="B566" s="94"/>
      <c r="C566" s="99"/>
      <c r="D566" s="94"/>
      <c r="E566" s="100"/>
      <c r="F566" s="94"/>
      <c r="G566" s="24"/>
    </row>
    <row r="567" spans="1:7" ht="18.75" customHeight="1" x14ac:dyDescent="0.2">
      <c r="A567" s="94"/>
      <c r="B567" s="94"/>
      <c r="C567" s="99"/>
      <c r="D567" s="94"/>
      <c r="E567" s="100"/>
      <c r="F567" s="94"/>
      <c r="G567" s="24"/>
    </row>
    <row r="568" spans="1:7" ht="18.75" customHeight="1" x14ac:dyDescent="0.2">
      <c r="A568" s="94"/>
      <c r="B568" s="94"/>
      <c r="C568" s="99"/>
      <c r="D568" s="94"/>
      <c r="E568" s="100"/>
      <c r="F568" s="94"/>
      <c r="G568" s="24"/>
    </row>
    <row r="569" spans="1:7" ht="18.75" customHeight="1" x14ac:dyDescent="0.2">
      <c r="A569" s="94"/>
      <c r="B569" s="94"/>
      <c r="C569" s="99"/>
      <c r="D569" s="94"/>
      <c r="E569" s="100"/>
      <c r="F569" s="94"/>
      <c r="G569" s="24"/>
    </row>
    <row r="570" spans="1:7" ht="18.75" customHeight="1" x14ac:dyDescent="0.2">
      <c r="A570" s="94"/>
      <c r="B570" s="94"/>
      <c r="C570" s="99"/>
      <c r="D570" s="94"/>
      <c r="E570" s="100"/>
      <c r="F570" s="94"/>
      <c r="G570" s="24"/>
    </row>
    <row r="571" spans="1:7" ht="18.75" customHeight="1" x14ac:dyDescent="0.2">
      <c r="A571" s="94"/>
      <c r="B571" s="94"/>
      <c r="C571" s="99"/>
      <c r="D571" s="94"/>
      <c r="E571" s="100"/>
      <c r="F571" s="94"/>
      <c r="G571" s="24"/>
    </row>
    <row r="572" spans="1:7" ht="18.75" customHeight="1" x14ac:dyDescent="0.2">
      <c r="A572" s="94"/>
      <c r="B572" s="94"/>
      <c r="C572" s="99"/>
      <c r="D572" s="94"/>
      <c r="E572" s="100"/>
      <c r="F572" s="94"/>
      <c r="G572" s="24"/>
    </row>
    <row r="573" spans="1:7" ht="18.75" customHeight="1" x14ac:dyDescent="0.2">
      <c r="A573" s="94"/>
      <c r="B573" s="94"/>
      <c r="C573" s="99"/>
      <c r="D573" s="94"/>
      <c r="E573" s="100"/>
      <c r="F573" s="94"/>
      <c r="G573" s="24"/>
    </row>
    <row r="574" spans="1:7" ht="18.75" customHeight="1" x14ac:dyDescent="0.2">
      <c r="A574" s="94"/>
      <c r="B574" s="94"/>
      <c r="C574" s="99"/>
      <c r="D574" s="94"/>
      <c r="E574" s="100"/>
      <c r="F574" s="94"/>
      <c r="G574" s="24"/>
    </row>
    <row r="575" spans="1:7" ht="18.75" customHeight="1" x14ac:dyDescent="0.2">
      <c r="A575" s="94"/>
      <c r="B575" s="94"/>
      <c r="C575" s="99"/>
      <c r="D575" s="94"/>
      <c r="E575" s="100"/>
      <c r="F575" s="94"/>
      <c r="G575" s="24"/>
    </row>
    <row r="576" spans="1:7" ht="18.75" customHeight="1" x14ac:dyDescent="0.2">
      <c r="A576" s="94"/>
      <c r="B576" s="94"/>
      <c r="C576" s="99"/>
      <c r="D576" s="94"/>
      <c r="E576" s="100"/>
      <c r="F576" s="94"/>
      <c r="G576" s="24"/>
    </row>
    <row r="577" spans="1:7" ht="18.75" customHeight="1" x14ac:dyDescent="0.2">
      <c r="A577" s="94"/>
      <c r="B577" s="94"/>
      <c r="C577" s="99"/>
      <c r="D577" s="94"/>
      <c r="E577" s="100"/>
      <c r="F577" s="94"/>
      <c r="G577" s="24"/>
    </row>
    <row r="578" spans="1:7" ht="18.75" customHeight="1" x14ac:dyDescent="0.2">
      <c r="A578" s="94"/>
      <c r="B578" s="94"/>
      <c r="C578" s="99"/>
      <c r="D578" s="94"/>
      <c r="E578" s="100"/>
      <c r="F578" s="94"/>
      <c r="G578" s="24"/>
    </row>
    <row r="579" spans="1:7" ht="18.75" customHeight="1" x14ac:dyDescent="0.2">
      <c r="A579" s="94"/>
      <c r="B579" s="94"/>
      <c r="C579" s="99"/>
      <c r="D579" s="94"/>
      <c r="E579" s="100"/>
      <c r="F579" s="94"/>
      <c r="G579" s="24"/>
    </row>
    <row r="580" spans="1:7" ht="18.75" customHeight="1" x14ac:dyDescent="0.2">
      <c r="A580" s="94"/>
      <c r="B580" s="94"/>
      <c r="C580" s="99"/>
      <c r="D580" s="94"/>
      <c r="E580" s="100"/>
      <c r="F580" s="94"/>
      <c r="G580" s="24"/>
    </row>
    <row r="581" spans="1:7" ht="18.75" customHeight="1" x14ac:dyDescent="0.2">
      <c r="A581" s="94"/>
      <c r="B581" s="94"/>
      <c r="C581" s="99"/>
      <c r="D581" s="94"/>
      <c r="E581" s="100"/>
      <c r="F581" s="94"/>
      <c r="G581" s="24"/>
    </row>
    <row r="582" spans="1:7" ht="18.75" customHeight="1" x14ac:dyDescent="0.2">
      <c r="A582" s="94"/>
      <c r="B582" s="94"/>
      <c r="C582" s="99"/>
      <c r="D582" s="94"/>
      <c r="E582" s="100"/>
      <c r="F582" s="94"/>
      <c r="G582" s="24"/>
    </row>
    <row r="583" spans="1:7" ht="18.75" customHeight="1" x14ac:dyDescent="0.2">
      <c r="A583" s="94"/>
      <c r="B583" s="94"/>
      <c r="C583" s="99"/>
      <c r="D583" s="94"/>
      <c r="E583" s="100"/>
      <c r="F583" s="94"/>
      <c r="G583" s="24"/>
    </row>
    <row r="584" spans="1:7" ht="18.75" customHeight="1" x14ac:dyDescent="0.2">
      <c r="A584" s="94"/>
      <c r="B584" s="94"/>
      <c r="C584" s="99"/>
      <c r="D584" s="94"/>
      <c r="E584" s="100"/>
      <c r="F584" s="94"/>
      <c r="G584" s="24"/>
    </row>
    <row r="585" spans="1:7" ht="18.75" customHeight="1" x14ac:dyDescent="0.2">
      <c r="A585" s="94"/>
      <c r="B585" s="94"/>
      <c r="C585" s="99"/>
      <c r="D585" s="94"/>
      <c r="E585" s="100"/>
      <c r="F585" s="94"/>
      <c r="G585" s="24"/>
    </row>
    <row r="586" spans="1:7" ht="18.75" customHeight="1" x14ac:dyDescent="0.2">
      <c r="A586" s="94"/>
      <c r="B586" s="94"/>
      <c r="C586" s="99"/>
      <c r="D586" s="94"/>
      <c r="E586" s="100"/>
      <c r="F586" s="94"/>
      <c r="G586" s="24"/>
    </row>
    <row r="587" spans="1:7" ht="18.75" customHeight="1" x14ac:dyDescent="0.2">
      <c r="A587" s="94"/>
      <c r="B587" s="94"/>
      <c r="C587" s="99"/>
      <c r="D587" s="94"/>
      <c r="E587" s="100"/>
      <c r="F587" s="94"/>
      <c r="G587" s="24"/>
    </row>
    <row r="588" spans="1:7" ht="18.75" customHeight="1" x14ac:dyDescent="0.2">
      <c r="A588" s="94"/>
      <c r="B588" s="94"/>
      <c r="C588" s="99"/>
      <c r="D588" s="94"/>
      <c r="E588" s="100"/>
      <c r="F588" s="94"/>
      <c r="G588" s="24"/>
    </row>
    <row r="589" spans="1:7" ht="18.75" customHeight="1" x14ac:dyDescent="0.2">
      <c r="A589" s="94"/>
      <c r="B589" s="94"/>
      <c r="C589" s="99"/>
      <c r="D589" s="94"/>
      <c r="E589" s="100"/>
      <c r="F589" s="94"/>
      <c r="G589" s="24"/>
    </row>
    <row r="590" spans="1:7" ht="18.75" customHeight="1" x14ac:dyDescent="0.2">
      <c r="A590" s="94"/>
      <c r="B590" s="94"/>
      <c r="C590" s="99"/>
      <c r="D590" s="94"/>
      <c r="E590" s="100"/>
      <c r="F590" s="94"/>
      <c r="G590" s="24"/>
    </row>
    <row r="591" spans="1:7" ht="18.75" customHeight="1" x14ac:dyDescent="0.2">
      <c r="A591" s="94"/>
      <c r="B591" s="94"/>
      <c r="C591" s="99"/>
      <c r="D591" s="94"/>
      <c r="E591" s="100"/>
      <c r="F591" s="94"/>
      <c r="G591" s="24"/>
    </row>
    <row r="592" spans="1:7" ht="18.75" customHeight="1" x14ac:dyDescent="0.2">
      <c r="A592" s="94"/>
      <c r="B592" s="94"/>
      <c r="C592" s="99"/>
      <c r="D592" s="94"/>
      <c r="E592" s="100"/>
      <c r="F592" s="94"/>
      <c r="G592" s="24"/>
    </row>
    <row r="593" spans="1:7" ht="18.75" customHeight="1" x14ac:dyDescent="0.2">
      <c r="A593" s="94"/>
      <c r="B593" s="94"/>
      <c r="C593" s="99"/>
      <c r="D593" s="94"/>
      <c r="E593" s="100"/>
      <c r="F593" s="94"/>
      <c r="G593" s="24"/>
    </row>
    <row r="594" spans="1:7" ht="18.75" customHeight="1" x14ac:dyDescent="0.2">
      <c r="A594" s="94"/>
      <c r="B594" s="94"/>
      <c r="C594" s="99"/>
      <c r="D594" s="94"/>
      <c r="E594" s="100"/>
      <c r="F594" s="94"/>
      <c r="G594" s="24"/>
    </row>
    <row r="595" spans="1:7" ht="18.75" customHeight="1" x14ac:dyDescent="0.2">
      <c r="A595" s="94"/>
      <c r="B595" s="94"/>
      <c r="C595" s="99"/>
      <c r="D595" s="94"/>
      <c r="E595" s="100"/>
      <c r="F595" s="94"/>
      <c r="G595" s="24"/>
    </row>
    <row r="596" spans="1:7" ht="18.75" customHeight="1" x14ac:dyDescent="0.2">
      <c r="A596" s="94"/>
      <c r="B596" s="94"/>
      <c r="C596" s="99"/>
      <c r="D596" s="94"/>
      <c r="E596" s="100"/>
      <c r="F596" s="94"/>
      <c r="G596" s="24"/>
    </row>
    <row r="597" spans="1:7" ht="18.75" customHeight="1" x14ac:dyDescent="0.2">
      <c r="A597" s="94"/>
      <c r="B597" s="94"/>
      <c r="C597" s="99"/>
      <c r="D597" s="94"/>
      <c r="E597" s="100"/>
      <c r="F597" s="94"/>
      <c r="G597" s="24"/>
    </row>
    <row r="598" spans="1:7" ht="18.75" customHeight="1" x14ac:dyDescent="0.2">
      <c r="A598" s="94"/>
      <c r="B598" s="94"/>
      <c r="C598" s="99"/>
      <c r="D598" s="94"/>
      <c r="E598" s="100"/>
      <c r="F598" s="94"/>
      <c r="G598" s="24"/>
    </row>
    <row r="599" spans="1:7" ht="18.75" customHeight="1" x14ac:dyDescent="0.2">
      <c r="A599" s="94"/>
      <c r="B599" s="94"/>
      <c r="C599" s="99"/>
      <c r="D599" s="94"/>
      <c r="E599" s="100"/>
      <c r="F599" s="94"/>
      <c r="G599" s="24"/>
    </row>
    <row r="600" spans="1:7" ht="18.75" customHeight="1" x14ac:dyDescent="0.2">
      <c r="A600" s="94"/>
      <c r="B600" s="94"/>
      <c r="C600" s="99"/>
      <c r="D600" s="94"/>
      <c r="E600" s="100"/>
      <c r="F600" s="94"/>
      <c r="G600" s="24"/>
    </row>
    <row r="601" spans="1:7" ht="18.75" customHeight="1" x14ac:dyDescent="0.2">
      <c r="A601" s="94"/>
      <c r="B601" s="94"/>
      <c r="C601" s="99"/>
      <c r="D601" s="94"/>
      <c r="E601" s="100"/>
      <c r="F601" s="94"/>
      <c r="G601" s="24"/>
    </row>
    <row r="602" spans="1:7" ht="18.75" customHeight="1" x14ac:dyDescent="0.2">
      <c r="A602" s="94"/>
      <c r="B602" s="94"/>
      <c r="C602" s="99"/>
      <c r="D602" s="94"/>
      <c r="E602" s="100"/>
      <c r="F602" s="94"/>
      <c r="G602" s="24"/>
    </row>
    <row r="603" spans="1:7" ht="18.75" customHeight="1" x14ac:dyDescent="0.2">
      <c r="A603" s="94"/>
      <c r="B603" s="94"/>
      <c r="C603" s="99"/>
      <c r="D603" s="94"/>
      <c r="E603" s="100"/>
      <c r="F603" s="94"/>
      <c r="G603" s="24"/>
    </row>
    <row r="604" spans="1:7" ht="18.75" customHeight="1" x14ac:dyDescent="0.2">
      <c r="A604" s="94"/>
      <c r="B604" s="94"/>
      <c r="C604" s="99"/>
      <c r="D604" s="94"/>
      <c r="E604" s="100"/>
      <c r="F604" s="94"/>
      <c r="G604" s="24"/>
    </row>
    <row r="605" spans="1:7" ht="18.75" customHeight="1" x14ac:dyDescent="0.2">
      <c r="A605" s="94"/>
      <c r="B605" s="94"/>
      <c r="C605" s="99"/>
      <c r="D605" s="94"/>
      <c r="E605" s="100"/>
      <c r="F605" s="94"/>
      <c r="G605" s="24"/>
    </row>
    <row r="606" spans="1:7" ht="18.75" customHeight="1" x14ac:dyDescent="0.2">
      <c r="A606" s="94"/>
      <c r="B606" s="94"/>
      <c r="C606" s="99"/>
      <c r="D606" s="94"/>
      <c r="E606" s="100"/>
      <c r="F606" s="94"/>
      <c r="G606" s="24"/>
    </row>
    <row r="607" spans="1:7" ht="18.75" customHeight="1" x14ac:dyDescent="0.2">
      <c r="A607" s="94"/>
      <c r="B607" s="94"/>
      <c r="C607" s="99"/>
      <c r="D607" s="94"/>
      <c r="E607" s="100"/>
      <c r="F607" s="94"/>
      <c r="G607" s="24"/>
    </row>
    <row r="608" spans="1:7" ht="18.75" customHeight="1" x14ac:dyDescent="0.2">
      <c r="A608" s="94"/>
      <c r="B608" s="94"/>
      <c r="C608" s="99"/>
      <c r="D608" s="94"/>
      <c r="E608" s="100"/>
      <c r="F608" s="94"/>
      <c r="G608" s="24"/>
    </row>
    <row r="609" spans="1:7" ht="18.75" customHeight="1" x14ac:dyDescent="0.2">
      <c r="A609" s="94"/>
      <c r="B609" s="94"/>
      <c r="C609" s="99"/>
      <c r="D609" s="94"/>
      <c r="E609" s="100"/>
      <c r="F609" s="94"/>
      <c r="G609" s="24"/>
    </row>
    <row r="610" spans="1:7" ht="18.75" customHeight="1" x14ac:dyDescent="0.2">
      <c r="A610" s="94"/>
      <c r="B610" s="94"/>
      <c r="C610" s="99"/>
      <c r="D610" s="94"/>
      <c r="E610" s="100"/>
      <c r="F610" s="94"/>
      <c r="G610" s="24"/>
    </row>
    <row r="611" spans="1:7" ht="18.75" customHeight="1" x14ac:dyDescent="0.2">
      <c r="A611" s="94"/>
      <c r="B611" s="94"/>
      <c r="C611" s="99"/>
      <c r="D611" s="94"/>
      <c r="E611" s="100"/>
      <c r="F611" s="94"/>
      <c r="G611" s="24"/>
    </row>
    <row r="612" spans="1:7" ht="18.75" customHeight="1" x14ac:dyDescent="0.2">
      <c r="A612" s="94"/>
      <c r="B612" s="94"/>
      <c r="C612" s="99"/>
      <c r="D612" s="94"/>
      <c r="E612" s="100"/>
      <c r="F612" s="94"/>
      <c r="G612" s="24"/>
    </row>
    <row r="613" spans="1:7" ht="18.75" customHeight="1" x14ac:dyDescent="0.2">
      <c r="A613" s="94"/>
      <c r="B613" s="94"/>
      <c r="C613" s="99"/>
      <c r="D613" s="94"/>
      <c r="E613" s="100"/>
      <c r="F613" s="94"/>
      <c r="G613" s="24"/>
    </row>
    <row r="614" spans="1:7" ht="18.75" customHeight="1" x14ac:dyDescent="0.2">
      <c r="A614" s="94"/>
      <c r="B614" s="94"/>
      <c r="C614" s="99"/>
      <c r="D614" s="94"/>
      <c r="E614" s="100"/>
      <c r="F614" s="94"/>
      <c r="G614" s="24"/>
    </row>
    <row r="615" spans="1:7" ht="18.75" customHeight="1" x14ac:dyDescent="0.2">
      <c r="A615" s="94"/>
      <c r="B615" s="94"/>
      <c r="C615" s="99"/>
      <c r="D615" s="94"/>
      <c r="E615" s="100"/>
      <c r="F615" s="94"/>
      <c r="G615" s="24"/>
    </row>
    <row r="616" spans="1:7" ht="18.75" customHeight="1" x14ac:dyDescent="0.2">
      <c r="A616" s="94"/>
      <c r="B616" s="94"/>
      <c r="C616" s="99"/>
      <c r="D616" s="94"/>
      <c r="E616" s="100"/>
      <c r="F616" s="94"/>
      <c r="G616" s="24"/>
    </row>
    <row r="617" spans="1:7" ht="18.75" customHeight="1" x14ac:dyDescent="0.2">
      <c r="A617" s="94"/>
      <c r="B617" s="94"/>
      <c r="C617" s="99"/>
      <c r="D617" s="94"/>
      <c r="E617" s="100"/>
      <c r="F617" s="94"/>
      <c r="G617" s="24"/>
    </row>
    <row r="618" spans="1:7" ht="18.75" customHeight="1" x14ac:dyDescent="0.2">
      <c r="A618" s="94"/>
      <c r="B618" s="94"/>
      <c r="C618" s="99"/>
      <c r="D618" s="94"/>
      <c r="E618" s="100"/>
      <c r="F618" s="94"/>
      <c r="G618" s="24"/>
    </row>
    <row r="619" spans="1:7" ht="18.75" customHeight="1" x14ac:dyDescent="0.2">
      <c r="A619" s="94"/>
      <c r="B619" s="94"/>
      <c r="C619" s="99"/>
      <c r="D619" s="94"/>
      <c r="E619" s="100"/>
      <c r="F619" s="94"/>
      <c r="G619" s="24"/>
    </row>
    <row r="620" spans="1:7" ht="18.75" customHeight="1" x14ac:dyDescent="0.2">
      <c r="A620" s="94"/>
      <c r="B620" s="94"/>
      <c r="C620" s="99"/>
      <c r="D620" s="94"/>
      <c r="E620" s="100"/>
      <c r="F620" s="94"/>
      <c r="G620" s="24"/>
    </row>
    <row r="621" spans="1:7" ht="18.75" customHeight="1" x14ac:dyDescent="0.2">
      <c r="A621" s="94"/>
      <c r="B621" s="94"/>
      <c r="C621" s="99"/>
      <c r="D621" s="94"/>
      <c r="E621" s="100"/>
      <c r="F621" s="94"/>
      <c r="G621" s="24"/>
    </row>
    <row r="622" spans="1:7" ht="18.75" customHeight="1" x14ac:dyDescent="0.2">
      <c r="A622" s="94"/>
      <c r="B622" s="94"/>
      <c r="C622" s="99"/>
      <c r="D622" s="94"/>
      <c r="E622" s="100"/>
      <c r="F622" s="94"/>
      <c r="G622" s="24"/>
    </row>
    <row r="623" spans="1:7" ht="18.75" customHeight="1" x14ac:dyDescent="0.2">
      <c r="A623" s="94"/>
      <c r="B623" s="94"/>
      <c r="C623" s="99"/>
      <c r="D623" s="94"/>
      <c r="E623" s="100"/>
      <c r="F623" s="94"/>
      <c r="G623" s="24"/>
    </row>
    <row r="624" spans="1:7" ht="18.75" customHeight="1" x14ac:dyDescent="0.2">
      <c r="A624" s="94"/>
      <c r="B624" s="94"/>
      <c r="C624" s="99"/>
      <c r="D624" s="94"/>
      <c r="E624" s="100"/>
      <c r="F624" s="94"/>
      <c r="G624" s="24"/>
    </row>
    <row r="625" spans="1:7" ht="18.75" customHeight="1" x14ac:dyDescent="0.2">
      <c r="A625" s="94"/>
      <c r="B625" s="94"/>
      <c r="C625" s="99"/>
      <c r="D625" s="94"/>
      <c r="E625" s="100"/>
      <c r="F625" s="94"/>
      <c r="G625" s="24"/>
    </row>
    <row r="626" spans="1:7" ht="18.75" customHeight="1" x14ac:dyDescent="0.2">
      <c r="A626" s="94"/>
      <c r="B626" s="94"/>
      <c r="C626" s="99"/>
      <c r="D626" s="94"/>
      <c r="E626" s="100"/>
      <c r="F626" s="94"/>
      <c r="G626" s="24"/>
    </row>
    <row r="627" spans="1:7" ht="18.75" customHeight="1" x14ac:dyDescent="0.2">
      <c r="A627" s="94"/>
      <c r="B627" s="94"/>
      <c r="C627" s="99"/>
      <c r="D627" s="94"/>
      <c r="E627" s="100"/>
      <c r="F627" s="94"/>
      <c r="G627" s="24"/>
    </row>
    <row r="628" spans="1:7" ht="18.75" customHeight="1" x14ac:dyDescent="0.2">
      <c r="A628" s="94"/>
      <c r="B628" s="94"/>
      <c r="C628" s="99"/>
      <c r="D628" s="94"/>
      <c r="E628" s="100"/>
      <c r="F628" s="94"/>
      <c r="G628" s="24"/>
    </row>
    <row r="629" spans="1:7" ht="18.75" customHeight="1" x14ac:dyDescent="0.2">
      <c r="A629" s="94"/>
      <c r="B629" s="94"/>
      <c r="C629" s="99"/>
      <c r="D629" s="94"/>
      <c r="E629" s="100"/>
      <c r="F629" s="94"/>
      <c r="G629" s="24"/>
    </row>
    <row r="630" spans="1:7" ht="18.75" customHeight="1" x14ac:dyDescent="0.2">
      <c r="A630" s="94"/>
      <c r="B630" s="94"/>
      <c r="C630" s="99"/>
      <c r="D630" s="94"/>
      <c r="E630" s="100"/>
      <c r="F630" s="94"/>
      <c r="G630" s="24"/>
    </row>
    <row r="631" spans="1:7" ht="18.75" customHeight="1" x14ac:dyDescent="0.2">
      <c r="A631" s="94"/>
      <c r="B631" s="94"/>
      <c r="C631" s="99"/>
      <c r="D631" s="94"/>
      <c r="E631" s="100"/>
      <c r="F631" s="94"/>
      <c r="G631" s="24"/>
    </row>
    <row r="632" spans="1:7" ht="18.75" customHeight="1" x14ac:dyDescent="0.2">
      <c r="A632" s="94"/>
      <c r="B632" s="94"/>
      <c r="C632" s="99"/>
      <c r="D632" s="94"/>
      <c r="E632" s="100"/>
      <c r="F632" s="94"/>
      <c r="G632" s="24"/>
    </row>
    <row r="633" spans="1:7" ht="18.75" customHeight="1" x14ac:dyDescent="0.2">
      <c r="A633" s="94"/>
      <c r="B633" s="94"/>
      <c r="C633" s="99"/>
      <c r="D633" s="94"/>
      <c r="E633" s="100"/>
      <c r="F633" s="94"/>
      <c r="G633" s="24"/>
    </row>
    <row r="634" spans="1:7" ht="18.75" customHeight="1" x14ac:dyDescent="0.2">
      <c r="A634" s="94"/>
      <c r="B634" s="94"/>
      <c r="C634" s="99"/>
      <c r="D634" s="94"/>
      <c r="E634" s="100"/>
      <c r="F634" s="94"/>
      <c r="G634" s="24"/>
    </row>
    <row r="635" spans="1:7" ht="18.75" customHeight="1" x14ac:dyDescent="0.2">
      <c r="A635" s="94"/>
      <c r="B635" s="94"/>
      <c r="C635" s="99"/>
      <c r="D635" s="94"/>
      <c r="E635" s="100"/>
      <c r="F635" s="94"/>
      <c r="G635" s="24"/>
    </row>
    <row r="636" spans="1:7" ht="18.75" customHeight="1" x14ac:dyDescent="0.2">
      <c r="A636" s="94"/>
      <c r="B636" s="94"/>
      <c r="C636" s="99"/>
      <c r="D636" s="94"/>
      <c r="E636" s="100"/>
      <c r="F636" s="94"/>
      <c r="G636" s="24"/>
    </row>
    <row r="637" spans="1:7" ht="18.75" customHeight="1" x14ac:dyDescent="0.2">
      <c r="A637" s="94"/>
      <c r="B637" s="94"/>
      <c r="C637" s="99"/>
      <c r="D637" s="94"/>
      <c r="E637" s="100"/>
      <c r="F637" s="94"/>
      <c r="G637" s="24"/>
    </row>
    <row r="638" spans="1:7" ht="18.75" customHeight="1" x14ac:dyDescent="0.2">
      <c r="A638" s="94"/>
      <c r="B638" s="94"/>
      <c r="C638" s="99"/>
      <c r="D638" s="94"/>
      <c r="E638" s="100"/>
      <c r="F638" s="94"/>
      <c r="G638" s="24"/>
    </row>
    <row r="639" spans="1:7" ht="18.75" customHeight="1" x14ac:dyDescent="0.2">
      <c r="A639" s="94"/>
      <c r="B639" s="94"/>
      <c r="C639" s="99"/>
      <c r="D639" s="94"/>
      <c r="E639" s="100"/>
      <c r="F639" s="94"/>
      <c r="G639" s="24"/>
    </row>
    <row r="640" spans="1:7" ht="18.75" customHeight="1" x14ac:dyDescent="0.2">
      <c r="A640" s="94"/>
      <c r="B640" s="94"/>
      <c r="C640" s="99"/>
      <c r="D640" s="94"/>
      <c r="E640" s="100"/>
      <c r="F640" s="94"/>
      <c r="G640" s="24"/>
    </row>
    <row r="641" spans="1:7" ht="18.75" customHeight="1" x14ac:dyDescent="0.2">
      <c r="A641" s="94"/>
      <c r="B641" s="94"/>
      <c r="C641" s="99"/>
      <c r="D641" s="94"/>
      <c r="E641" s="100"/>
      <c r="F641" s="94"/>
      <c r="G641" s="24"/>
    </row>
    <row r="642" spans="1:7" ht="18.75" customHeight="1" x14ac:dyDescent="0.2">
      <c r="A642" s="94"/>
      <c r="B642" s="94"/>
      <c r="C642" s="99"/>
      <c r="D642" s="94"/>
      <c r="E642" s="100"/>
      <c r="F642" s="94"/>
      <c r="G642" s="24"/>
    </row>
    <row r="643" spans="1:7" ht="18.75" customHeight="1" x14ac:dyDescent="0.2">
      <c r="A643" s="94"/>
      <c r="B643" s="94"/>
      <c r="C643" s="99"/>
      <c r="D643" s="94"/>
      <c r="E643" s="100"/>
      <c r="F643" s="94"/>
      <c r="G643" s="24"/>
    </row>
    <row r="644" spans="1:7" ht="18.75" customHeight="1" x14ac:dyDescent="0.2">
      <c r="A644" s="94"/>
      <c r="B644" s="94"/>
      <c r="C644" s="99"/>
      <c r="D644" s="94"/>
      <c r="E644" s="100"/>
      <c r="F644" s="94"/>
      <c r="G644" s="24"/>
    </row>
    <row r="645" spans="1:7" ht="18.75" customHeight="1" x14ac:dyDescent="0.2">
      <c r="A645" s="94"/>
      <c r="B645" s="94"/>
      <c r="C645" s="99"/>
      <c r="D645" s="94"/>
      <c r="E645" s="100"/>
      <c r="F645" s="94"/>
      <c r="G645" s="24"/>
    </row>
    <row r="646" spans="1:7" ht="18.75" customHeight="1" x14ac:dyDescent="0.2">
      <c r="A646" s="94"/>
      <c r="B646" s="94"/>
      <c r="C646" s="99"/>
      <c r="D646" s="94"/>
      <c r="E646" s="100"/>
      <c r="F646" s="94"/>
      <c r="G646" s="24"/>
    </row>
    <row r="647" spans="1:7" ht="18.75" customHeight="1" x14ac:dyDescent="0.2">
      <c r="A647" s="94"/>
      <c r="B647" s="94"/>
      <c r="C647" s="99"/>
      <c r="D647" s="94"/>
      <c r="E647" s="100"/>
      <c r="F647" s="94"/>
      <c r="G647" s="24"/>
    </row>
    <row r="648" spans="1:7" ht="18.75" customHeight="1" x14ac:dyDescent="0.2">
      <c r="A648" s="94"/>
      <c r="B648" s="94"/>
      <c r="C648" s="99"/>
      <c r="D648" s="94"/>
      <c r="E648" s="100"/>
      <c r="F648" s="94"/>
      <c r="G648" s="24"/>
    </row>
    <row r="649" spans="1:7" ht="18.75" customHeight="1" x14ac:dyDescent="0.2">
      <c r="A649" s="94"/>
      <c r="B649" s="94"/>
      <c r="C649" s="99"/>
      <c r="D649" s="94"/>
      <c r="E649" s="100"/>
      <c r="F649" s="94"/>
      <c r="G649" s="24"/>
    </row>
    <row r="650" spans="1:7" ht="18.75" customHeight="1" x14ac:dyDescent="0.2">
      <c r="A650" s="94"/>
      <c r="B650" s="94"/>
      <c r="C650" s="99"/>
      <c r="D650" s="94"/>
      <c r="E650" s="100"/>
      <c r="F650" s="94"/>
      <c r="G650" s="24"/>
    </row>
    <row r="651" spans="1:7" ht="18.75" customHeight="1" x14ac:dyDescent="0.2">
      <c r="A651" s="94"/>
      <c r="B651" s="94"/>
      <c r="C651" s="99"/>
      <c r="D651" s="94"/>
      <c r="E651" s="100"/>
      <c r="F651" s="94"/>
      <c r="G651" s="24"/>
    </row>
    <row r="652" spans="1:7" ht="18.75" customHeight="1" x14ac:dyDescent="0.2">
      <c r="A652" s="94"/>
      <c r="B652" s="94"/>
      <c r="C652" s="99"/>
      <c r="D652" s="94"/>
      <c r="E652" s="100"/>
      <c r="F652" s="94"/>
      <c r="G652" s="24"/>
    </row>
    <row r="653" spans="1:7" ht="18.75" customHeight="1" x14ac:dyDescent="0.2">
      <c r="A653" s="94"/>
      <c r="B653" s="94"/>
      <c r="C653" s="99"/>
      <c r="D653" s="94"/>
      <c r="E653" s="100"/>
      <c r="F653" s="94"/>
      <c r="G653" s="24"/>
    </row>
    <row r="654" spans="1:7" ht="18.75" customHeight="1" x14ac:dyDescent="0.2">
      <c r="A654" s="94"/>
      <c r="B654" s="94"/>
      <c r="C654" s="99"/>
      <c r="D654" s="94"/>
      <c r="E654" s="100"/>
      <c r="F654" s="94"/>
      <c r="G654" s="24"/>
    </row>
    <row r="655" spans="1:7" ht="18.75" customHeight="1" x14ac:dyDescent="0.2">
      <c r="A655" s="94"/>
      <c r="B655" s="94"/>
      <c r="C655" s="99"/>
      <c r="D655" s="94"/>
      <c r="E655" s="100"/>
      <c r="F655" s="94"/>
      <c r="G655" s="24"/>
    </row>
    <row r="656" spans="1:7" ht="18.75" customHeight="1" x14ac:dyDescent="0.2">
      <c r="A656" s="94"/>
      <c r="B656" s="94"/>
      <c r="C656" s="99"/>
      <c r="D656" s="94"/>
      <c r="E656" s="100"/>
      <c r="F656" s="94"/>
      <c r="G656" s="24"/>
    </row>
    <row r="657" spans="1:7" ht="18.75" customHeight="1" x14ac:dyDescent="0.2">
      <c r="A657" s="94"/>
      <c r="B657" s="94"/>
      <c r="C657" s="99"/>
      <c r="D657" s="94"/>
      <c r="E657" s="100"/>
      <c r="F657" s="94"/>
      <c r="G657" s="24"/>
    </row>
    <row r="658" spans="1:7" ht="18.75" customHeight="1" x14ac:dyDescent="0.2">
      <c r="A658" s="94"/>
      <c r="B658" s="94"/>
      <c r="C658" s="99"/>
      <c r="D658" s="94"/>
      <c r="E658" s="100"/>
      <c r="F658" s="94"/>
      <c r="G658" s="24"/>
    </row>
    <row r="659" spans="1:7" ht="18.75" customHeight="1" x14ac:dyDescent="0.2">
      <c r="A659" s="94"/>
      <c r="B659" s="94"/>
      <c r="C659" s="99"/>
      <c r="D659" s="94"/>
      <c r="E659" s="100"/>
      <c r="F659" s="94"/>
      <c r="G659" s="24"/>
    </row>
    <row r="660" spans="1:7" ht="18.75" customHeight="1" x14ac:dyDescent="0.2">
      <c r="A660" s="94"/>
      <c r="B660" s="94"/>
      <c r="C660" s="99"/>
      <c r="D660" s="94"/>
      <c r="E660" s="100"/>
      <c r="F660" s="94"/>
      <c r="G660" s="24"/>
    </row>
    <row r="661" spans="1:7" ht="18.75" customHeight="1" x14ac:dyDescent="0.2">
      <c r="A661" s="94"/>
      <c r="B661" s="94"/>
      <c r="C661" s="99"/>
      <c r="D661" s="94"/>
      <c r="E661" s="100"/>
      <c r="F661" s="94"/>
      <c r="G661" s="24"/>
    </row>
    <row r="662" spans="1:7" ht="18.75" customHeight="1" x14ac:dyDescent="0.2">
      <c r="A662" s="94"/>
      <c r="B662" s="94"/>
      <c r="C662" s="99"/>
      <c r="D662" s="94"/>
      <c r="E662" s="100"/>
      <c r="F662" s="94"/>
      <c r="G662" s="24"/>
    </row>
    <row r="663" spans="1:7" ht="18.75" customHeight="1" x14ac:dyDescent="0.2">
      <c r="A663" s="94"/>
      <c r="B663" s="94"/>
      <c r="C663" s="99"/>
      <c r="D663" s="94"/>
      <c r="E663" s="100"/>
      <c r="F663" s="94"/>
      <c r="G663" s="24"/>
    </row>
    <row r="664" spans="1:7" ht="18.75" customHeight="1" x14ac:dyDescent="0.2">
      <c r="A664" s="94"/>
      <c r="B664" s="94"/>
      <c r="C664" s="99"/>
      <c r="D664" s="94"/>
      <c r="E664" s="100"/>
      <c r="F664" s="94"/>
      <c r="G664" s="24"/>
    </row>
    <row r="665" spans="1:7" ht="18.75" customHeight="1" x14ac:dyDescent="0.2">
      <c r="A665" s="94"/>
      <c r="B665" s="94"/>
      <c r="C665" s="99"/>
      <c r="D665" s="94"/>
      <c r="E665" s="100"/>
      <c r="F665" s="94"/>
      <c r="G665" s="24"/>
    </row>
    <row r="666" spans="1:7" ht="18.75" customHeight="1" x14ac:dyDescent="0.2">
      <c r="A666" s="94"/>
      <c r="B666" s="94"/>
      <c r="C666" s="99"/>
      <c r="D666" s="94"/>
      <c r="E666" s="100"/>
      <c r="F666" s="94"/>
      <c r="G666" s="24"/>
    </row>
    <row r="667" spans="1:7" ht="18.75" customHeight="1" x14ac:dyDescent="0.2">
      <c r="A667" s="94"/>
      <c r="B667" s="94"/>
      <c r="C667" s="99"/>
      <c r="D667" s="94"/>
      <c r="E667" s="100"/>
      <c r="F667" s="94"/>
      <c r="G667" s="24"/>
    </row>
    <row r="668" spans="1:7" ht="18.75" customHeight="1" x14ac:dyDescent="0.2">
      <c r="A668" s="94"/>
      <c r="B668" s="94"/>
      <c r="C668" s="99"/>
      <c r="D668" s="94"/>
      <c r="E668" s="100"/>
      <c r="F668" s="94"/>
      <c r="G668" s="24"/>
    </row>
    <row r="669" spans="1:7" ht="18.75" customHeight="1" x14ac:dyDescent="0.2">
      <c r="A669" s="94"/>
      <c r="B669" s="94"/>
      <c r="C669" s="99"/>
      <c r="D669" s="94"/>
      <c r="E669" s="100"/>
      <c r="F669" s="94"/>
      <c r="G669" s="24"/>
    </row>
    <row r="670" spans="1:7" ht="18.75" customHeight="1" x14ac:dyDescent="0.2">
      <c r="A670" s="94"/>
      <c r="B670" s="94"/>
      <c r="C670" s="99"/>
      <c r="D670" s="94"/>
      <c r="E670" s="100"/>
      <c r="F670" s="94"/>
      <c r="G670" s="24"/>
    </row>
    <row r="671" spans="1:7" ht="18.75" customHeight="1" x14ac:dyDescent="0.2">
      <c r="A671" s="94"/>
      <c r="B671" s="94"/>
      <c r="C671" s="99"/>
      <c r="D671" s="94"/>
      <c r="E671" s="100"/>
      <c r="F671" s="94"/>
      <c r="G671" s="24"/>
    </row>
    <row r="672" spans="1:7" ht="18.75" customHeight="1" x14ac:dyDescent="0.2">
      <c r="A672" s="94"/>
      <c r="B672" s="94"/>
      <c r="C672" s="99"/>
      <c r="D672" s="94"/>
      <c r="E672" s="100"/>
      <c r="F672" s="94"/>
      <c r="G672" s="24"/>
    </row>
    <row r="673" spans="1:7" ht="18.75" customHeight="1" x14ac:dyDescent="0.2">
      <c r="A673" s="94"/>
      <c r="B673" s="94"/>
      <c r="C673" s="99"/>
      <c r="D673" s="94"/>
      <c r="E673" s="100"/>
      <c r="F673" s="94"/>
      <c r="G673" s="24"/>
    </row>
    <row r="674" spans="1:7" ht="18.75" customHeight="1" x14ac:dyDescent="0.2">
      <c r="A674" s="94"/>
      <c r="B674" s="94"/>
      <c r="C674" s="99"/>
      <c r="D674" s="94"/>
      <c r="E674" s="100"/>
      <c r="F674" s="94"/>
      <c r="G674" s="24"/>
    </row>
    <row r="675" spans="1:7" ht="18.75" customHeight="1" x14ac:dyDescent="0.2">
      <c r="A675" s="94"/>
      <c r="B675" s="94"/>
      <c r="C675" s="99"/>
      <c r="D675" s="94"/>
      <c r="E675" s="100"/>
      <c r="F675" s="94"/>
      <c r="G675" s="24"/>
    </row>
    <row r="676" spans="1:7" ht="18.75" customHeight="1" x14ac:dyDescent="0.2">
      <c r="A676" s="94"/>
      <c r="B676" s="94"/>
      <c r="C676" s="99"/>
      <c r="D676" s="94"/>
      <c r="E676" s="100"/>
      <c r="F676" s="94"/>
      <c r="G676" s="24"/>
    </row>
    <row r="677" spans="1:7" ht="18.75" customHeight="1" x14ac:dyDescent="0.2">
      <c r="A677" s="94"/>
      <c r="B677" s="94"/>
      <c r="C677" s="99"/>
      <c r="D677" s="94"/>
      <c r="E677" s="100"/>
      <c r="F677" s="94"/>
      <c r="G677" s="24"/>
    </row>
    <row r="678" spans="1:7" ht="18.75" customHeight="1" x14ac:dyDescent="0.2">
      <c r="A678" s="94"/>
      <c r="B678" s="94"/>
      <c r="C678" s="99"/>
      <c r="D678" s="94"/>
      <c r="E678" s="100"/>
      <c r="F678" s="94"/>
      <c r="G678" s="24"/>
    </row>
    <row r="679" spans="1:7" ht="18.75" customHeight="1" x14ac:dyDescent="0.2">
      <c r="A679" s="94"/>
      <c r="B679" s="94"/>
      <c r="C679" s="99"/>
      <c r="D679" s="94"/>
      <c r="E679" s="100"/>
      <c r="F679" s="94"/>
      <c r="G679" s="24"/>
    </row>
    <row r="680" spans="1:7" ht="18.75" customHeight="1" x14ac:dyDescent="0.2">
      <c r="A680" s="94"/>
      <c r="B680" s="94"/>
      <c r="C680" s="99"/>
      <c r="D680" s="94"/>
      <c r="E680" s="100"/>
      <c r="F680" s="94"/>
      <c r="G680" s="24"/>
    </row>
    <row r="681" spans="1:7" ht="18.75" customHeight="1" x14ac:dyDescent="0.2">
      <c r="A681" s="94"/>
      <c r="B681" s="94"/>
      <c r="C681" s="99"/>
      <c r="D681" s="94"/>
      <c r="E681" s="100"/>
      <c r="F681" s="94"/>
      <c r="G681" s="24"/>
    </row>
    <row r="682" spans="1:7" ht="18.75" customHeight="1" x14ac:dyDescent="0.2">
      <c r="A682" s="94"/>
      <c r="B682" s="94"/>
      <c r="C682" s="99"/>
      <c r="D682" s="94"/>
      <c r="E682" s="100"/>
      <c r="F682" s="94"/>
      <c r="G682" s="24"/>
    </row>
    <row r="683" spans="1:7" ht="18.75" customHeight="1" x14ac:dyDescent="0.2">
      <c r="A683" s="94"/>
      <c r="B683" s="94"/>
      <c r="C683" s="99"/>
      <c r="D683" s="94"/>
      <c r="E683" s="100"/>
      <c r="F683" s="94"/>
      <c r="G683" s="24"/>
    </row>
    <row r="684" spans="1:7" ht="18.75" customHeight="1" x14ac:dyDescent="0.2">
      <c r="A684" s="94"/>
      <c r="B684" s="94"/>
      <c r="C684" s="99"/>
      <c r="D684" s="94"/>
      <c r="E684" s="100"/>
      <c r="F684" s="94"/>
      <c r="G684" s="24"/>
    </row>
    <row r="685" spans="1:7" ht="18.75" customHeight="1" x14ac:dyDescent="0.2">
      <c r="A685" s="94"/>
      <c r="B685" s="94"/>
      <c r="C685" s="99"/>
      <c r="D685" s="94"/>
      <c r="E685" s="100"/>
      <c r="F685" s="94"/>
      <c r="G685" s="24"/>
    </row>
    <row r="686" spans="1:7" ht="18.75" customHeight="1" x14ac:dyDescent="0.2">
      <c r="A686" s="94"/>
      <c r="B686" s="94"/>
      <c r="C686" s="99"/>
      <c r="D686" s="94"/>
      <c r="E686" s="100"/>
      <c r="F686" s="94"/>
      <c r="G686" s="24"/>
    </row>
    <row r="687" spans="1:7" ht="18.75" customHeight="1" x14ac:dyDescent="0.2">
      <c r="A687" s="94"/>
      <c r="B687" s="94"/>
      <c r="C687" s="99"/>
      <c r="D687" s="94"/>
      <c r="E687" s="100"/>
      <c r="F687" s="94"/>
      <c r="G687" s="24"/>
    </row>
    <row r="688" spans="1:7" ht="18.75" customHeight="1" x14ac:dyDescent="0.2">
      <c r="A688" s="94"/>
      <c r="B688" s="94"/>
      <c r="C688" s="99"/>
      <c r="D688" s="94"/>
      <c r="E688" s="100"/>
      <c r="F688" s="94"/>
      <c r="G688" s="24"/>
    </row>
    <row r="689" spans="1:7" ht="18.75" customHeight="1" x14ac:dyDescent="0.2">
      <c r="A689" s="94"/>
      <c r="B689" s="94"/>
      <c r="C689" s="99"/>
      <c r="D689" s="94"/>
      <c r="E689" s="100"/>
      <c r="F689" s="94"/>
      <c r="G689" s="24"/>
    </row>
    <row r="690" spans="1:7" ht="18.75" customHeight="1" x14ac:dyDescent="0.2">
      <c r="A690" s="94"/>
      <c r="B690" s="94"/>
      <c r="C690" s="99"/>
      <c r="D690" s="94"/>
      <c r="E690" s="100"/>
      <c r="F690" s="94"/>
      <c r="G690" s="24"/>
    </row>
    <row r="691" spans="1:7" ht="18.75" customHeight="1" x14ac:dyDescent="0.2">
      <c r="A691" s="94"/>
      <c r="B691" s="94"/>
      <c r="C691" s="99"/>
      <c r="D691" s="94"/>
      <c r="E691" s="100"/>
      <c r="F691" s="94"/>
      <c r="G691" s="24"/>
    </row>
    <row r="692" spans="1:7" ht="18.75" customHeight="1" x14ac:dyDescent="0.2">
      <c r="A692" s="94"/>
      <c r="B692" s="94"/>
      <c r="C692" s="99"/>
      <c r="D692" s="94"/>
      <c r="E692" s="100"/>
      <c r="F692" s="94"/>
      <c r="G692" s="24"/>
    </row>
    <row r="693" spans="1:7" ht="18.75" customHeight="1" x14ac:dyDescent="0.2">
      <c r="A693" s="94"/>
      <c r="B693" s="94"/>
      <c r="C693" s="99"/>
      <c r="D693" s="94"/>
      <c r="E693" s="100"/>
      <c r="F693" s="94"/>
      <c r="G693" s="24"/>
    </row>
    <row r="694" spans="1:7" ht="18.75" customHeight="1" x14ac:dyDescent="0.2">
      <c r="A694" s="94"/>
      <c r="B694" s="94"/>
      <c r="C694" s="99"/>
      <c r="D694" s="94"/>
      <c r="E694" s="100"/>
      <c r="F694" s="94"/>
      <c r="G694" s="24"/>
    </row>
    <row r="695" spans="1:7" ht="18.75" customHeight="1" x14ac:dyDescent="0.2">
      <c r="A695" s="94"/>
      <c r="B695" s="94"/>
      <c r="C695" s="99"/>
      <c r="D695" s="94"/>
      <c r="E695" s="100"/>
      <c r="F695" s="94"/>
      <c r="G695" s="24"/>
    </row>
    <row r="696" spans="1:7" ht="18.75" customHeight="1" x14ac:dyDescent="0.2">
      <c r="A696" s="94"/>
      <c r="B696" s="94"/>
      <c r="C696" s="99"/>
      <c r="D696" s="94"/>
      <c r="E696" s="100"/>
      <c r="F696" s="94"/>
      <c r="G696" s="24"/>
    </row>
    <row r="697" spans="1:7" ht="18.75" customHeight="1" x14ac:dyDescent="0.2">
      <c r="A697" s="94"/>
      <c r="B697" s="94"/>
      <c r="C697" s="99"/>
      <c r="D697" s="94"/>
      <c r="E697" s="100"/>
      <c r="F697" s="94"/>
      <c r="G697" s="24"/>
    </row>
    <row r="698" spans="1:7" ht="18.75" customHeight="1" x14ac:dyDescent="0.2">
      <c r="A698" s="94"/>
      <c r="B698" s="94"/>
      <c r="C698" s="99"/>
      <c r="D698" s="94"/>
      <c r="E698" s="100"/>
      <c r="F698" s="94"/>
      <c r="G698" s="24"/>
    </row>
    <row r="699" spans="1:7" ht="18.75" customHeight="1" x14ac:dyDescent="0.2">
      <c r="A699" s="94"/>
      <c r="B699" s="94"/>
      <c r="C699" s="99"/>
      <c r="D699" s="94"/>
      <c r="E699" s="100"/>
      <c r="F699" s="94"/>
      <c r="G699" s="24"/>
    </row>
    <row r="700" spans="1:7" ht="18.75" customHeight="1" x14ac:dyDescent="0.2">
      <c r="A700" s="94"/>
      <c r="B700" s="94"/>
      <c r="C700" s="99"/>
      <c r="D700" s="94"/>
      <c r="E700" s="100"/>
      <c r="F700" s="94"/>
      <c r="G700" s="24"/>
    </row>
    <row r="701" spans="1:7" ht="18.75" customHeight="1" x14ac:dyDescent="0.2">
      <c r="A701" s="94"/>
      <c r="B701" s="94"/>
      <c r="C701" s="99"/>
      <c r="D701" s="94"/>
      <c r="E701" s="100"/>
      <c r="F701" s="94"/>
      <c r="G701" s="24"/>
    </row>
    <row r="702" spans="1:7" ht="18.75" customHeight="1" x14ac:dyDescent="0.2">
      <c r="A702" s="94"/>
      <c r="B702" s="94"/>
      <c r="C702" s="99"/>
      <c r="D702" s="94"/>
      <c r="E702" s="100"/>
      <c r="F702" s="94"/>
      <c r="G702" s="24"/>
    </row>
    <row r="703" spans="1:7" ht="18.75" customHeight="1" x14ac:dyDescent="0.2">
      <c r="A703" s="94"/>
      <c r="B703" s="94"/>
      <c r="C703" s="99"/>
      <c r="D703" s="94"/>
      <c r="E703" s="100"/>
      <c r="F703" s="94"/>
      <c r="G703" s="24"/>
    </row>
    <row r="704" spans="1:7" ht="18.75" customHeight="1" x14ac:dyDescent="0.2">
      <c r="A704" s="94"/>
      <c r="B704" s="94"/>
      <c r="C704" s="99"/>
      <c r="D704" s="94"/>
      <c r="E704" s="100"/>
      <c r="F704" s="94"/>
      <c r="G704" s="24"/>
    </row>
    <row r="705" spans="1:7" ht="18.75" customHeight="1" x14ac:dyDescent="0.2">
      <c r="A705" s="94"/>
      <c r="B705" s="94"/>
      <c r="C705" s="99"/>
      <c r="D705" s="94"/>
      <c r="E705" s="100"/>
      <c r="F705" s="94"/>
      <c r="G705" s="24"/>
    </row>
    <row r="706" spans="1:7" ht="18.75" customHeight="1" x14ac:dyDescent="0.2">
      <c r="A706" s="94"/>
      <c r="B706" s="94"/>
      <c r="C706" s="99"/>
      <c r="D706" s="94"/>
      <c r="E706" s="100"/>
      <c r="F706" s="94"/>
      <c r="G706" s="24"/>
    </row>
    <row r="707" spans="1:7" ht="18.75" customHeight="1" x14ac:dyDescent="0.2">
      <c r="A707" s="94"/>
      <c r="B707" s="94"/>
      <c r="C707" s="99"/>
      <c r="D707" s="94"/>
      <c r="E707" s="100"/>
      <c r="F707" s="94"/>
      <c r="G707" s="24"/>
    </row>
    <row r="708" spans="1:7" ht="18.75" customHeight="1" x14ac:dyDescent="0.2">
      <c r="A708" s="94"/>
      <c r="B708" s="94"/>
      <c r="C708" s="99"/>
      <c r="D708" s="94"/>
      <c r="E708" s="100"/>
      <c r="F708" s="94"/>
      <c r="G708" s="24"/>
    </row>
    <row r="709" spans="1:7" ht="18.75" customHeight="1" x14ac:dyDescent="0.2">
      <c r="A709" s="94"/>
      <c r="B709" s="94"/>
      <c r="C709" s="99"/>
      <c r="D709" s="94"/>
      <c r="E709" s="100"/>
      <c r="F709" s="94"/>
      <c r="G709" s="24"/>
    </row>
    <row r="710" spans="1:7" ht="18.75" customHeight="1" x14ac:dyDescent="0.2">
      <c r="A710" s="94"/>
      <c r="B710" s="94"/>
      <c r="C710" s="99"/>
      <c r="D710" s="94"/>
      <c r="E710" s="100"/>
      <c r="F710" s="94"/>
      <c r="G710" s="24"/>
    </row>
    <row r="711" spans="1:7" ht="18.75" customHeight="1" x14ac:dyDescent="0.2">
      <c r="A711" s="94"/>
      <c r="B711" s="94"/>
      <c r="C711" s="99"/>
      <c r="D711" s="94"/>
      <c r="E711" s="100"/>
      <c r="F711" s="94"/>
      <c r="G711" s="24"/>
    </row>
    <row r="712" spans="1:7" ht="18.75" customHeight="1" x14ac:dyDescent="0.2">
      <c r="A712" s="94"/>
      <c r="B712" s="94"/>
      <c r="C712" s="99"/>
      <c r="D712" s="94"/>
      <c r="E712" s="100"/>
      <c r="F712" s="94"/>
      <c r="G712" s="24"/>
    </row>
    <row r="713" spans="1:7" ht="18.75" customHeight="1" x14ac:dyDescent="0.2">
      <c r="A713" s="94"/>
      <c r="B713" s="94"/>
      <c r="C713" s="99"/>
      <c r="D713" s="94"/>
      <c r="E713" s="100"/>
      <c r="F713" s="94"/>
      <c r="G713" s="24"/>
    </row>
    <row r="714" spans="1:7" ht="18.75" customHeight="1" x14ac:dyDescent="0.2">
      <c r="A714" s="94"/>
      <c r="B714" s="94"/>
      <c r="C714" s="99"/>
      <c r="D714" s="94"/>
      <c r="E714" s="100"/>
      <c r="F714" s="94"/>
      <c r="G714" s="24"/>
    </row>
    <row r="715" spans="1:7" ht="18.75" customHeight="1" x14ac:dyDescent="0.2">
      <c r="A715" s="94"/>
      <c r="B715" s="94"/>
      <c r="C715" s="99"/>
      <c r="D715" s="94"/>
      <c r="E715" s="100"/>
      <c r="F715" s="94"/>
      <c r="G715" s="24"/>
    </row>
    <row r="716" spans="1:7" ht="18.75" customHeight="1" x14ac:dyDescent="0.2">
      <c r="A716" s="94"/>
      <c r="B716" s="94"/>
      <c r="C716" s="99"/>
      <c r="D716" s="94"/>
      <c r="E716" s="100"/>
      <c r="F716" s="94"/>
      <c r="G716" s="24"/>
    </row>
    <row r="717" spans="1:7" ht="18.75" customHeight="1" x14ac:dyDescent="0.2">
      <c r="A717" s="94"/>
      <c r="B717" s="94"/>
      <c r="C717" s="99"/>
      <c r="D717" s="94"/>
      <c r="E717" s="100"/>
      <c r="F717" s="94"/>
      <c r="G717" s="24"/>
    </row>
    <row r="718" spans="1:7" ht="18.75" customHeight="1" x14ac:dyDescent="0.2">
      <c r="A718" s="94"/>
      <c r="B718" s="94"/>
      <c r="C718" s="99"/>
      <c r="D718" s="94"/>
      <c r="E718" s="100"/>
      <c r="F718" s="94"/>
      <c r="G718" s="24"/>
    </row>
    <row r="719" spans="1:7" ht="18.75" customHeight="1" x14ac:dyDescent="0.2">
      <c r="A719" s="94"/>
      <c r="B719" s="94"/>
      <c r="C719" s="99"/>
      <c r="D719" s="94"/>
      <c r="E719" s="100"/>
      <c r="F719" s="94"/>
      <c r="G719" s="24"/>
    </row>
    <row r="720" spans="1:7" ht="18.75" customHeight="1" x14ac:dyDescent="0.2">
      <c r="A720" s="94"/>
      <c r="B720" s="94"/>
      <c r="C720" s="99"/>
      <c r="D720" s="94"/>
      <c r="E720" s="100"/>
      <c r="F720" s="94"/>
      <c r="G720" s="24"/>
    </row>
    <row r="721" spans="1:7" ht="18.75" customHeight="1" x14ac:dyDescent="0.2">
      <c r="A721" s="94"/>
      <c r="B721" s="94"/>
      <c r="C721" s="99"/>
      <c r="D721" s="94"/>
      <c r="E721" s="100"/>
      <c r="F721" s="94"/>
      <c r="G721" s="24"/>
    </row>
    <row r="722" spans="1:7" ht="18.75" customHeight="1" x14ac:dyDescent="0.2">
      <c r="A722" s="94"/>
      <c r="B722" s="94"/>
      <c r="C722" s="99"/>
      <c r="D722" s="94"/>
      <c r="E722" s="100"/>
      <c r="F722" s="94"/>
      <c r="G722" s="24"/>
    </row>
    <row r="723" spans="1:7" ht="18.75" customHeight="1" x14ac:dyDescent="0.2">
      <c r="A723" s="94"/>
      <c r="B723" s="94"/>
      <c r="C723" s="99"/>
      <c r="D723" s="94"/>
      <c r="E723" s="100"/>
      <c r="F723" s="94"/>
      <c r="G723" s="24"/>
    </row>
    <row r="724" spans="1:7" ht="18.75" customHeight="1" x14ac:dyDescent="0.2">
      <c r="A724" s="94"/>
      <c r="B724" s="94"/>
      <c r="C724" s="99"/>
      <c r="D724" s="94"/>
      <c r="E724" s="100"/>
      <c r="F724" s="94"/>
      <c r="G724" s="24"/>
    </row>
    <row r="725" spans="1:7" ht="18.75" customHeight="1" x14ac:dyDescent="0.2">
      <c r="A725" s="94"/>
      <c r="B725" s="94"/>
      <c r="C725" s="99"/>
      <c r="D725" s="94"/>
      <c r="E725" s="100"/>
      <c r="F725" s="94"/>
      <c r="G725" s="24"/>
    </row>
    <row r="726" spans="1:7" ht="18.75" customHeight="1" x14ac:dyDescent="0.2">
      <c r="A726" s="94"/>
      <c r="B726" s="94"/>
      <c r="C726" s="99"/>
      <c r="D726" s="94"/>
      <c r="E726" s="100"/>
      <c r="F726" s="94"/>
      <c r="G726" s="24"/>
    </row>
    <row r="727" spans="1:7" ht="18.75" customHeight="1" x14ac:dyDescent="0.2">
      <c r="A727" s="94"/>
      <c r="B727" s="94"/>
      <c r="C727" s="99"/>
      <c r="D727" s="94"/>
      <c r="E727" s="100"/>
      <c r="F727" s="94"/>
      <c r="G727" s="24"/>
    </row>
    <row r="728" spans="1:7" ht="18.75" customHeight="1" x14ac:dyDescent="0.2">
      <c r="A728" s="94"/>
      <c r="B728" s="94"/>
      <c r="C728" s="99"/>
      <c r="D728" s="94"/>
      <c r="E728" s="100"/>
      <c r="F728" s="94"/>
      <c r="G728" s="24"/>
    </row>
    <row r="729" spans="1:7" ht="18.75" customHeight="1" x14ac:dyDescent="0.2">
      <c r="A729" s="94"/>
      <c r="B729" s="94"/>
      <c r="C729" s="99"/>
      <c r="D729" s="94"/>
      <c r="E729" s="100"/>
      <c r="F729" s="94"/>
      <c r="G729" s="24"/>
    </row>
    <row r="730" spans="1:7" ht="18.75" customHeight="1" x14ac:dyDescent="0.2">
      <c r="A730" s="94"/>
      <c r="B730" s="94"/>
      <c r="C730" s="99"/>
      <c r="D730" s="94"/>
      <c r="E730" s="100"/>
      <c r="F730" s="94"/>
      <c r="G730" s="24"/>
    </row>
    <row r="731" spans="1:7" ht="18.75" customHeight="1" x14ac:dyDescent="0.2">
      <c r="A731" s="94"/>
      <c r="B731" s="94"/>
      <c r="C731" s="99"/>
      <c r="D731" s="94"/>
      <c r="E731" s="100"/>
      <c r="F731" s="94"/>
      <c r="G731" s="24"/>
    </row>
    <row r="732" spans="1:7" ht="18.75" customHeight="1" x14ac:dyDescent="0.2">
      <c r="A732" s="94"/>
      <c r="B732" s="94"/>
      <c r="C732" s="99"/>
      <c r="D732" s="94"/>
      <c r="E732" s="100"/>
      <c r="F732" s="94"/>
      <c r="G732" s="24"/>
    </row>
    <row r="733" spans="1:7" ht="18.75" customHeight="1" x14ac:dyDescent="0.2">
      <c r="A733" s="94"/>
      <c r="B733" s="94"/>
      <c r="C733" s="99"/>
      <c r="D733" s="94"/>
      <c r="E733" s="100"/>
      <c r="F733" s="94"/>
      <c r="G733" s="24"/>
    </row>
    <row r="734" spans="1:7" ht="18.75" customHeight="1" x14ac:dyDescent="0.2">
      <c r="A734" s="94"/>
      <c r="B734" s="94"/>
      <c r="C734" s="99"/>
      <c r="D734" s="94"/>
      <c r="E734" s="100"/>
      <c r="F734" s="94"/>
      <c r="G734" s="24"/>
    </row>
    <row r="735" spans="1:7" ht="18.75" customHeight="1" x14ac:dyDescent="0.2">
      <c r="A735" s="94"/>
      <c r="B735" s="94"/>
      <c r="C735" s="99"/>
      <c r="D735" s="94"/>
      <c r="E735" s="100"/>
      <c r="F735" s="94"/>
      <c r="G735" s="24"/>
    </row>
    <row r="736" spans="1:7" ht="18.75" customHeight="1" x14ac:dyDescent="0.2">
      <c r="A736" s="94"/>
      <c r="B736" s="94"/>
      <c r="C736" s="99"/>
      <c r="D736" s="94"/>
      <c r="E736" s="100"/>
      <c r="F736" s="94"/>
      <c r="G736" s="24"/>
    </row>
    <row r="737" spans="1:7" ht="18.75" customHeight="1" x14ac:dyDescent="0.2">
      <c r="A737" s="94"/>
      <c r="B737" s="94"/>
      <c r="C737" s="99"/>
      <c r="D737" s="94"/>
      <c r="E737" s="100"/>
      <c r="F737" s="94"/>
      <c r="G737" s="24"/>
    </row>
    <row r="738" spans="1:7" ht="18.75" customHeight="1" x14ac:dyDescent="0.2">
      <c r="A738" s="94"/>
      <c r="B738" s="94"/>
      <c r="C738" s="99"/>
      <c r="D738" s="94"/>
      <c r="E738" s="100"/>
      <c r="F738" s="94"/>
      <c r="G738" s="24"/>
    </row>
    <row r="739" spans="1:7" ht="18.75" customHeight="1" x14ac:dyDescent="0.2">
      <c r="A739" s="94"/>
      <c r="B739" s="94"/>
      <c r="C739" s="99"/>
      <c r="D739" s="94"/>
      <c r="E739" s="100"/>
      <c r="F739" s="94"/>
      <c r="G739" s="24"/>
    </row>
    <row r="740" spans="1:7" ht="18.75" customHeight="1" x14ac:dyDescent="0.2">
      <c r="A740" s="94"/>
      <c r="B740" s="94"/>
      <c r="C740" s="99"/>
      <c r="D740" s="94"/>
      <c r="E740" s="100"/>
      <c r="F740" s="94"/>
      <c r="G740" s="24"/>
    </row>
    <row r="741" spans="1:7" ht="18.75" customHeight="1" x14ac:dyDescent="0.2">
      <c r="A741" s="94"/>
      <c r="B741" s="94"/>
      <c r="C741" s="99"/>
      <c r="D741" s="94"/>
      <c r="E741" s="100"/>
      <c r="F741" s="94"/>
      <c r="G741" s="24"/>
    </row>
    <row r="742" spans="1:7" ht="18.75" customHeight="1" x14ac:dyDescent="0.2">
      <c r="A742" s="94"/>
      <c r="B742" s="94"/>
      <c r="C742" s="99"/>
      <c r="D742" s="94"/>
      <c r="E742" s="100"/>
      <c r="F742" s="94"/>
      <c r="G742" s="24"/>
    </row>
    <row r="743" spans="1:7" ht="18.75" customHeight="1" x14ac:dyDescent="0.2">
      <c r="A743" s="94"/>
      <c r="B743" s="94"/>
      <c r="C743" s="99"/>
      <c r="D743" s="94"/>
      <c r="E743" s="100"/>
      <c r="F743" s="94"/>
      <c r="G743" s="24"/>
    </row>
    <row r="744" spans="1:7" ht="18.75" customHeight="1" x14ac:dyDescent="0.2">
      <c r="A744" s="94"/>
      <c r="B744" s="94"/>
      <c r="C744" s="99"/>
      <c r="D744" s="94"/>
      <c r="E744" s="100"/>
      <c r="F744" s="94"/>
      <c r="G744" s="24"/>
    </row>
    <row r="745" spans="1:7" ht="18.75" customHeight="1" x14ac:dyDescent="0.2">
      <c r="A745" s="94"/>
      <c r="B745" s="94"/>
      <c r="C745" s="99"/>
      <c r="D745" s="94"/>
      <c r="E745" s="100"/>
      <c r="F745" s="94"/>
      <c r="G745" s="24"/>
    </row>
    <row r="746" spans="1:7" ht="18.75" customHeight="1" x14ac:dyDescent="0.2">
      <c r="A746" s="94"/>
      <c r="B746" s="94"/>
      <c r="C746" s="99"/>
      <c r="D746" s="94"/>
      <c r="E746" s="100"/>
      <c r="F746" s="94"/>
      <c r="G746" s="24"/>
    </row>
    <row r="747" spans="1:7" ht="18.75" customHeight="1" x14ac:dyDescent="0.2">
      <c r="A747" s="94"/>
      <c r="B747" s="94"/>
      <c r="C747" s="99"/>
      <c r="D747" s="94"/>
      <c r="E747" s="100"/>
      <c r="F747" s="94"/>
      <c r="G747" s="24"/>
    </row>
    <row r="748" spans="1:7" ht="18.75" customHeight="1" x14ac:dyDescent="0.2">
      <c r="A748" s="94"/>
      <c r="B748" s="94"/>
      <c r="C748" s="99"/>
      <c r="D748" s="94"/>
      <c r="E748" s="100"/>
      <c r="F748" s="94"/>
      <c r="G748" s="24"/>
    </row>
    <row r="749" spans="1:7" ht="18.75" customHeight="1" x14ac:dyDescent="0.2">
      <c r="A749" s="94"/>
      <c r="B749" s="94"/>
      <c r="C749" s="99"/>
      <c r="D749" s="94"/>
      <c r="E749" s="100"/>
      <c r="F749" s="94"/>
      <c r="G749" s="24"/>
    </row>
    <row r="750" spans="1:7" ht="18.75" customHeight="1" x14ac:dyDescent="0.2">
      <c r="A750" s="94"/>
      <c r="B750" s="94"/>
      <c r="C750" s="99"/>
      <c r="D750" s="94"/>
      <c r="E750" s="100"/>
      <c r="F750" s="94"/>
      <c r="G750" s="24"/>
    </row>
    <row r="751" spans="1:7" ht="18.75" customHeight="1" x14ac:dyDescent="0.2">
      <c r="A751" s="94"/>
      <c r="B751" s="94"/>
      <c r="C751" s="99"/>
      <c r="D751" s="94"/>
      <c r="E751" s="100"/>
      <c r="F751" s="94"/>
      <c r="G751" s="24"/>
    </row>
    <row r="752" spans="1:7" ht="18.75" customHeight="1" x14ac:dyDescent="0.2">
      <c r="A752" s="94"/>
      <c r="B752" s="94"/>
      <c r="C752" s="99"/>
      <c r="D752" s="94"/>
      <c r="E752" s="100"/>
      <c r="F752" s="94"/>
      <c r="G752" s="24"/>
    </row>
    <row r="753" spans="1:7" ht="18.75" customHeight="1" x14ac:dyDescent="0.2">
      <c r="A753" s="94"/>
      <c r="B753" s="94"/>
      <c r="C753" s="99"/>
      <c r="D753" s="94"/>
      <c r="E753" s="100"/>
      <c r="F753" s="94"/>
      <c r="G753" s="24"/>
    </row>
    <row r="754" spans="1:7" ht="18.75" customHeight="1" x14ac:dyDescent="0.2">
      <c r="A754" s="94"/>
      <c r="B754" s="94"/>
      <c r="C754" s="99"/>
      <c r="D754" s="94"/>
      <c r="E754" s="100"/>
      <c r="F754" s="94"/>
      <c r="G754" s="24"/>
    </row>
    <row r="755" spans="1:7" ht="18.75" customHeight="1" x14ac:dyDescent="0.2">
      <c r="A755" s="94"/>
      <c r="B755" s="94"/>
      <c r="C755" s="99"/>
      <c r="D755" s="94"/>
      <c r="E755" s="100"/>
      <c r="F755" s="94"/>
      <c r="G755" s="24"/>
    </row>
    <row r="756" spans="1:7" ht="18.75" customHeight="1" x14ac:dyDescent="0.2">
      <c r="A756" s="94"/>
      <c r="B756" s="94"/>
      <c r="C756" s="99"/>
      <c r="D756" s="94"/>
      <c r="E756" s="100"/>
      <c r="F756" s="94"/>
      <c r="G756" s="24"/>
    </row>
    <row r="757" spans="1:7" ht="18.75" customHeight="1" x14ac:dyDescent="0.2">
      <c r="A757" s="94"/>
      <c r="B757" s="94"/>
      <c r="C757" s="99"/>
      <c r="D757" s="94"/>
      <c r="E757" s="100"/>
      <c r="F757" s="94"/>
      <c r="G757" s="24"/>
    </row>
    <row r="758" spans="1:7" ht="18.75" customHeight="1" x14ac:dyDescent="0.2">
      <c r="A758" s="94"/>
      <c r="B758" s="94"/>
      <c r="C758" s="99"/>
      <c r="D758" s="94"/>
      <c r="E758" s="100"/>
      <c r="F758" s="94"/>
      <c r="G758" s="24"/>
    </row>
    <row r="759" spans="1:7" ht="18.75" customHeight="1" x14ac:dyDescent="0.2">
      <c r="A759" s="94"/>
      <c r="B759" s="94"/>
      <c r="C759" s="99"/>
      <c r="D759" s="94"/>
      <c r="E759" s="100"/>
      <c r="F759" s="94"/>
      <c r="G759" s="24"/>
    </row>
    <row r="760" spans="1:7" ht="18.75" customHeight="1" x14ac:dyDescent="0.2">
      <c r="A760" s="94"/>
      <c r="B760" s="94"/>
      <c r="C760" s="99"/>
      <c r="D760" s="94"/>
      <c r="E760" s="100"/>
      <c r="F760" s="94"/>
      <c r="G760" s="24"/>
    </row>
    <row r="761" spans="1:7" ht="18.75" customHeight="1" x14ac:dyDescent="0.2">
      <c r="A761" s="94"/>
      <c r="B761" s="94"/>
      <c r="C761" s="99"/>
      <c r="D761" s="94"/>
      <c r="E761" s="100"/>
      <c r="F761" s="94"/>
      <c r="G761" s="24"/>
    </row>
    <row r="762" spans="1:7" ht="18.75" customHeight="1" x14ac:dyDescent="0.2">
      <c r="A762" s="94"/>
      <c r="B762" s="94"/>
      <c r="C762" s="99"/>
      <c r="D762" s="94"/>
      <c r="E762" s="100"/>
      <c r="F762" s="94"/>
      <c r="G762" s="24"/>
    </row>
    <row r="763" spans="1:7" ht="18.75" customHeight="1" x14ac:dyDescent="0.2">
      <c r="A763" s="94"/>
      <c r="B763" s="94"/>
      <c r="C763" s="99"/>
      <c r="D763" s="94"/>
      <c r="E763" s="100"/>
      <c r="F763" s="94"/>
      <c r="G763" s="24"/>
    </row>
    <row r="764" spans="1:7" ht="18.75" customHeight="1" x14ac:dyDescent="0.2">
      <c r="A764" s="94"/>
      <c r="B764" s="94"/>
      <c r="C764" s="99"/>
      <c r="D764" s="94"/>
      <c r="E764" s="100"/>
      <c r="F764" s="94"/>
      <c r="G764" s="24"/>
    </row>
    <row r="765" spans="1:7" ht="18.75" customHeight="1" x14ac:dyDescent="0.2">
      <c r="A765" s="94"/>
      <c r="B765" s="94"/>
      <c r="C765" s="99"/>
      <c r="D765" s="94"/>
      <c r="E765" s="100"/>
      <c r="F765" s="94"/>
      <c r="G765" s="24"/>
    </row>
    <row r="766" spans="1:7" ht="18.75" customHeight="1" x14ac:dyDescent="0.2">
      <c r="A766" s="94"/>
      <c r="B766" s="94"/>
      <c r="C766" s="99"/>
      <c r="D766" s="94"/>
      <c r="E766" s="100"/>
      <c r="F766" s="94"/>
      <c r="G766" s="24"/>
    </row>
    <row r="767" spans="1:7" ht="18.75" customHeight="1" x14ac:dyDescent="0.2">
      <c r="A767" s="94"/>
      <c r="B767" s="94"/>
      <c r="C767" s="99"/>
      <c r="D767" s="94"/>
      <c r="E767" s="100"/>
      <c r="F767" s="94"/>
      <c r="G767" s="24"/>
    </row>
    <row r="768" spans="1:7" ht="18.75" customHeight="1" x14ac:dyDescent="0.2">
      <c r="A768" s="94"/>
      <c r="B768" s="94"/>
      <c r="C768" s="99"/>
      <c r="D768" s="94"/>
      <c r="E768" s="100"/>
      <c r="F768" s="94"/>
      <c r="G768" s="24"/>
    </row>
    <row r="769" spans="1:7" ht="18.75" customHeight="1" x14ac:dyDescent="0.2">
      <c r="A769" s="94"/>
      <c r="B769" s="94"/>
      <c r="C769" s="99"/>
      <c r="D769" s="94"/>
      <c r="E769" s="100"/>
      <c r="F769" s="94"/>
      <c r="G769" s="24"/>
    </row>
    <row r="770" spans="1:7" ht="18.75" customHeight="1" x14ac:dyDescent="0.2">
      <c r="A770" s="94"/>
      <c r="B770" s="94"/>
      <c r="C770" s="99"/>
      <c r="D770" s="94"/>
      <c r="E770" s="100"/>
      <c r="F770" s="94"/>
      <c r="G770" s="24"/>
    </row>
    <row r="771" spans="1:7" ht="18.75" customHeight="1" x14ac:dyDescent="0.2">
      <c r="A771" s="94"/>
      <c r="B771" s="94"/>
      <c r="C771" s="99"/>
      <c r="D771" s="94"/>
      <c r="E771" s="100"/>
      <c r="F771" s="94"/>
      <c r="G771" s="24"/>
    </row>
    <row r="772" spans="1:7" ht="18.75" customHeight="1" x14ac:dyDescent="0.2">
      <c r="A772" s="94"/>
      <c r="B772" s="94"/>
      <c r="C772" s="99"/>
      <c r="D772" s="94"/>
      <c r="E772" s="100"/>
      <c r="F772" s="94"/>
      <c r="G772" s="24"/>
    </row>
    <row r="773" spans="1:7" ht="18.75" customHeight="1" x14ac:dyDescent="0.2">
      <c r="A773" s="94"/>
      <c r="B773" s="94"/>
      <c r="C773" s="99"/>
      <c r="D773" s="94"/>
      <c r="E773" s="100"/>
      <c r="F773" s="94"/>
      <c r="G773" s="24"/>
    </row>
    <row r="774" spans="1:7" ht="18.75" customHeight="1" x14ac:dyDescent="0.2">
      <c r="A774" s="94"/>
      <c r="B774" s="94"/>
      <c r="C774" s="99"/>
      <c r="D774" s="94"/>
      <c r="E774" s="100"/>
      <c r="F774" s="94"/>
      <c r="G774" s="24"/>
    </row>
    <row r="775" spans="1:7" ht="18.75" customHeight="1" x14ac:dyDescent="0.2">
      <c r="A775" s="94"/>
      <c r="B775" s="94"/>
      <c r="C775" s="99"/>
      <c r="D775" s="94"/>
      <c r="E775" s="100"/>
      <c r="F775" s="94"/>
      <c r="G775" s="24"/>
    </row>
    <row r="776" spans="1:7" ht="18.75" customHeight="1" x14ac:dyDescent="0.2">
      <c r="A776" s="94"/>
      <c r="B776" s="94"/>
      <c r="C776" s="99"/>
      <c r="D776" s="94"/>
      <c r="E776" s="100"/>
      <c r="F776" s="94"/>
      <c r="G776" s="24"/>
    </row>
    <row r="777" spans="1:7" ht="18.75" customHeight="1" x14ac:dyDescent="0.2">
      <c r="A777" s="94"/>
      <c r="B777" s="94"/>
      <c r="C777" s="99"/>
      <c r="D777" s="94"/>
      <c r="E777" s="100"/>
      <c r="F777" s="94"/>
      <c r="G777" s="24"/>
    </row>
    <row r="778" spans="1:7" ht="18.75" customHeight="1" x14ac:dyDescent="0.2">
      <c r="A778" s="94"/>
      <c r="B778" s="94"/>
      <c r="C778" s="99"/>
      <c r="D778" s="94"/>
      <c r="E778" s="100"/>
      <c r="F778" s="94"/>
      <c r="G778" s="24"/>
    </row>
    <row r="779" spans="1:7" ht="18.75" customHeight="1" x14ac:dyDescent="0.2">
      <c r="A779" s="94"/>
      <c r="B779" s="94"/>
      <c r="C779" s="99"/>
      <c r="D779" s="94"/>
      <c r="E779" s="100"/>
      <c r="F779" s="94"/>
      <c r="G779" s="24"/>
    </row>
    <row r="780" spans="1:7" ht="18.75" customHeight="1" x14ac:dyDescent="0.2">
      <c r="A780" s="94"/>
      <c r="B780" s="94"/>
      <c r="C780" s="99"/>
      <c r="D780" s="94"/>
      <c r="E780" s="100"/>
      <c r="F780" s="94"/>
      <c r="G780" s="24"/>
    </row>
    <row r="781" spans="1:7" ht="18.75" customHeight="1" x14ac:dyDescent="0.2">
      <c r="A781" s="94"/>
      <c r="B781" s="94"/>
      <c r="C781" s="99"/>
      <c r="D781" s="94"/>
      <c r="E781" s="100"/>
      <c r="F781" s="94"/>
      <c r="G781" s="24"/>
    </row>
    <row r="782" spans="1:7" ht="18.75" customHeight="1" x14ac:dyDescent="0.2">
      <c r="A782" s="94"/>
      <c r="B782" s="94"/>
      <c r="C782" s="99"/>
      <c r="D782" s="94"/>
      <c r="E782" s="100"/>
      <c r="F782" s="94"/>
      <c r="G782" s="24"/>
    </row>
    <row r="783" spans="1:7" ht="18.75" customHeight="1" x14ac:dyDescent="0.2">
      <c r="A783" s="94"/>
      <c r="B783" s="94"/>
      <c r="C783" s="99"/>
      <c r="D783" s="94"/>
      <c r="E783" s="100"/>
      <c r="F783" s="94"/>
      <c r="G783" s="24"/>
    </row>
    <row r="784" spans="1:7" ht="18.75" customHeight="1" x14ac:dyDescent="0.2">
      <c r="A784" s="94"/>
      <c r="B784" s="94"/>
      <c r="C784" s="99"/>
      <c r="D784" s="94"/>
      <c r="E784" s="100"/>
      <c r="F784" s="94"/>
      <c r="G784" s="24"/>
    </row>
    <row r="785" spans="1:7" ht="18.75" customHeight="1" x14ac:dyDescent="0.2">
      <c r="A785" s="94"/>
      <c r="B785" s="94"/>
      <c r="C785" s="99"/>
      <c r="D785" s="94"/>
      <c r="E785" s="100"/>
      <c r="F785" s="94"/>
      <c r="G785" s="24"/>
    </row>
    <row r="786" spans="1:7" ht="18.75" customHeight="1" x14ac:dyDescent="0.2">
      <c r="A786" s="94"/>
      <c r="B786" s="94"/>
      <c r="C786" s="99"/>
      <c r="D786" s="94"/>
      <c r="E786" s="100"/>
      <c r="F786" s="94"/>
      <c r="G786" s="24"/>
    </row>
    <row r="787" spans="1:7" ht="18.75" customHeight="1" x14ac:dyDescent="0.2">
      <c r="A787" s="94"/>
      <c r="B787" s="94"/>
      <c r="C787" s="99"/>
      <c r="D787" s="94"/>
      <c r="E787" s="100"/>
      <c r="F787" s="94"/>
      <c r="G787" s="24"/>
    </row>
    <row r="788" spans="1:7" ht="18.75" customHeight="1" x14ac:dyDescent="0.2">
      <c r="A788" s="94"/>
      <c r="B788" s="94"/>
      <c r="C788" s="99"/>
      <c r="D788" s="94"/>
      <c r="E788" s="100"/>
      <c r="F788" s="94"/>
      <c r="G788" s="24"/>
    </row>
    <row r="789" spans="1:7" ht="18.75" customHeight="1" x14ac:dyDescent="0.2">
      <c r="A789" s="94"/>
      <c r="B789" s="94"/>
      <c r="C789" s="99"/>
      <c r="D789" s="94"/>
      <c r="E789" s="100"/>
      <c r="F789" s="94"/>
      <c r="G789" s="24"/>
    </row>
    <row r="790" spans="1:7" ht="18.75" customHeight="1" x14ac:dyDescent="0.2">
      <c r="A790" s="94"/>
      <c r="B790" s="94"/>
      <c r="C790" s="99"/>
      <c r="D790" s="94"/>
      <c r="E790" s="100"/>
      <c r="F790" s="94"/>
      <c r="G790" s="24"/>
    </row>
    <row r="791" spans="1:7" ht="18.75" customHeight="1" x14ac:dyDescent="0.2">
      <c r="A791" s="94"/>
      <c r="B791" s="94"/>
      <c r="C791" s="99"/>
      <c r="D791" s="94"/>
      <c r="E791" s="100"/>
      <c r="F791" s="94"/>
      <c r="G791" s="24"/>
    </row>
    <row r="792" spans="1:7" ht="18.75" customHeight="1" x14ac:dyDescent="0.2">
      <c r="A792" s="94"/>
      <c r="B792" s="94"/>
      <c r="C792" s="99"/>
      <c r="D792" s="94"/>
      <c r="E792" s="100"/>
      <c r="F792" s="94"/>
      <c r="G792" s="24"/>
    </row>
    <row r="793" spans="1:7" ht="18.75" customHeight="1" x14ac:dyDescent="0.2">
      <c r="A793" s="94"/>
      <c r="B793" s="94"/>
      <c r="C793" s="99"/>
      <c r="D793" s="94"/>
      <c r="E793" s="100"/>
      <c r="F793" s="94"/>
      <c r="G793" s="24"/>
    </row>
    <row r="794" spans="1:7" ht="18.75" customHeight="1" x14ac:dyDescent="0.2">
      <c r="A794" s="94"/>
      <c r="B794" s="94"/>
      <c r="C794" s="99"/>
      <c r="D794" s="94"/>
      <c r="E794" s="100"/>
      <c r="F794" s="94"/>
      <c r="G794" s="24"/>
    </row>
    <row r="795" spans="1:7" ht="18.75" customHeight="1" x14ac:dyDescent="0.2">
      <c r="A795" s="94"/>
      <c r="B795" s="94"/>
      <c r="C795" s="99"/>
      <c r="D795" s="94"/>
      <c r="E795" s="100"/>
      <c r="F795" s="94"/>
      <c r="G795" s="24"/>
    </row>
    <row r="796" spans="1:7" ht="18.75" customHeight="1" x14ac:dyDescent="0.2">
      <c r="A796" s="94"/>
      <c r="B796" s="94"/>
      <c r="C796" s="99"/>
      <c r="D796" s="94"/>
      <c r="E796" s="100"/>
      <c r="F796" s="94"/>
      <c r="G796" s="24"/>
    </row>
    <row r="797" spans="1:7" ht="18.75" customHeight="1" x14ac:dyDescent="0.2">
      <c r="A797" s="94"/>
      <c r="B797" s="94"/>
      <c r="C797" s="99"/>
      <c r="D797" s="94"/>
      <c r="E797" s="100"/>
      <c r="F797" s="94"/>
      <c r="G797" s="24"/>
    </row>
    <row r="798" spans="1:7" ht="18.75" customHeight="1" x14ac:dyDescent="0.2">
      <c r="A798" s="94"/>
      <c r="B798" s="94"/>
      <c r="C798" s="99"/>
      <c r="D798" s="94"/>
      <c r="E798" s="100"/>
      <c r="F798" s="94"/>
      <c r="G798" s="24"/>
    </row>
    <row r="799" spans="1:7" ht="18.75" customHeight="1" x14ac:dyDescent="0.2">
      <c r="A799" s="94"/>
      <c r="B799" s="94"/>
      <c r="C799" s="99"/>
      <c r="D799" s="94"/>
      <c r="E799" s="100"/>
      <c r="F799" s="94"/>
      <c r="G799" s="24"/>
    </row>
    <row r="800" spans="1:7" ht="18.75" customHeight="1" x14ac:dyDescent="0.2">
      <c r="A800" s="94"/>
      <c r="B800" s="94"/>
      <c r="C800" s="99"/>
      <c r="D800" s="94"/>
      <c r="E800" s="100"/>
      <c r="F800" s="94"/>
      <c r="G800" s="24"/>
    </row>
    <row r="801" spans="1:7" ht="18.75" customHeight="1" x14ac:dyDescent="0.2">
      <c r="A801" s="94"/>
      <c r="B801" s="94"/>
      <c r="C801" s="99"/>
      <c r="D801" s="94"/>
      <c r="E801" s="100"/>
      <c r="F801" s="94"/>
      <c r="G801" s="24"/>
    </row>
    <row r="802" spans="1:7" ht="18.75" customHeight="1" x14ac:dyDescent="0.2">
      <c r="A802" s="94"/>
      <c r="B802" s="94"/>
      <c r="C802" s="99"/>
      <c r="D802" s="94"/>
      <c r="E802" s="100"/>
      <c r="F802" s="94"/>
      <c r="G802" s="24"/>
    </row>
    <row r="803" spans="1:7" ht="18.75" customHeight="1" x14ac:dyDescent="0.2">
      <c r="A803" s="94"/>
      <c r="B803" s="94"/>
      <c r="C803" s="99"/>
      <c r="D803" s="94"/>
      <c r="E803" s="100"/>
      <c r="F803" s="94"/>
      <c r="G803" s="24"/>
    </row>
    <row r="804" spans="1:7" ht="18.75" customHeight="1" x14ac:dyDescent="0.2">
      <c r="A804" s="94"/>
      <c r="B804" s="94"/>
      <c r="C804" s="99"/>
      <c r="D804" s="94"/>
      <c r="E804" s="100"/>
      <c r="F804" s="94"/>
      <c r="G804" s="24"/>
    </row>
    <row r="805" spans="1:7" ht="18.75" customHeight="1" x14ac:dyDescent="0.2">
      <c r="A805" s="94"/>
      <c r="B805" s="94"/>
      <c r="C805" s="99"/>
      <c r="D805" s="94"/>
      <c r="E805" s="100"/>
      <c r="F805" s="94"/>
      <c r="G805" s="24"/>
    </row>
    <row r="806" spans="1:7" ht="18.75" customHeight="1" x14ac:dyDescent="0.2">
      <c r="A806" s="94"/>
      <c r="B806" s="94"/>
      <c r="C806" s="99"/>
      <c r="D806" s="94"/>
      <c r="E806" s="100"/>
      <c r="F806" s="94"/>
      <c r="G806" s="24"/>
    </row>
    <row r="807" spans="1:7" ht="18.75" customHeight="1" x14ac:dyDescent="0.2">
      <c r="A807" s="94"/>
      <c r="B807" s="94"/>
      <c r="C807" s="99"/>
      <c r="D807" s="94"/>
      <c r="E807" s="100"/>
      <c r="F807" s="94"/>
      <c r="G807" s="24"/>
    </row>
    <row r="808" spans="1:7" ht="18.75" customHeight="1" x14ac:dyDescent="0.2">
      <c r="A808" s="94"/>
      <c r="B808" s="94"/>
      <c r="C808" s="99"/>
      <c r="D808" s="94"/>
      <c r="E808" s="100"/>
      <c r="F808" s="94"/>
      <c r="G808" s="24"/>
    </row>
    <row r="809" spans="1:7" ht="18.75" customHeight="1" x14ac:dyDescent="0.2">
      <c r="A809" s="94"/>
      <c r="B809" s="94"/>
      <c r="C809" s="99"/>
      <c r="D809" s="94"/>
      <c r="E809" s="100"/>
      <c r="F809" s="94"/>
      <c r="G809" s="24"/>
    </row>
    <row r="810" spans="1:7" ht="18.75" customHeight="1" x14ac:dyDescent="0.2">
      <c r="A810" s="94"/>
      <c r="B810" s="94"/>
      <c r="C810" s="99"/>
      <c r="D810" s="94"/>
      <c r="E810" s="100"/>
      <c r="F810" s="94"/>
      <c r="G810" s="24"/>
    </row>
    <row r="811" spans="1:7" ht="18.75" customHeight="1" x14ac:dyDescent="0.2">
      <c r="A811" s="94"/>
      <c r="B811" s="94"/>
      <c r="C811" s="99"/>
      <c r="D811" s="94"/>
      <c r="E811" s="100"/>
      <c r="F811" s="94"/>
      <c r="G811" s="24"/>
    </row>
    <row r="812" spans="1:7" ht="18.75" customHeight="1" x14ac:dyDescent="0.2">
      <c r="A812" s="94"/>
      <c r="B812" s="94"/>
      <c r="C812" s="99"/>
      <c r="D812" s="94"/>
      <c r="E812" s="100"/>
      <c r="F812" s="94"/>
      <c r="G812" s="24"/>
    </row>
    <row r="813" spans="1:7" ht="18.75" customHeight="1" x14ac:dyDescent="0.2">
      <c r="A813" s="94"/>
      <c r="B813" s="94"/>
      <c r="C813" s="99"/>
      <c r="D813" s="94"/>
      <c r="E813" s="100"/>
      <c r="F813" s="94"/>
      <c r="G813" s="24"/>
    </row>
    <row r="814" spans="1:7" ht="18.75" customHeight="1" x14ac:dyDescent="0.2">
      <c r="A814" s="94"/>
      <c r="B814" s="94"/>
      <c r="C814" s="99"/>
      <c r="D814" s="94"/>
      <c r="E814" s="100"/>
      <c r="F814" s="94"/>
      <c r="G814" s="24"/>
    </row>
    <row r="815" spans="1:7" ht="18.75" customHeight="1" x14ac:dyDescent="0.2">
      <c r="A815" s="94"/>
      <c r="B815" s="94"/>
      <c r="C815" s="99"/>
      <c r="D815" s="94"/>
      <c r="E815" s="100"/>
      <c r="F815" s="94"/>
      <c r="G815" s="24"/>
    </row>
    <row r="816" spans="1:7" ht="18.75" customHeight="1" x14ac:dyDescent="0.2">
      <c r="A816" s="94"/>
      <c r="B816" s="94"/>
      <c r="C816" s="99"/>
      <c r="D816" s="94"/>
      <c r="E816" s="100"/>
      <c r="F816" s="94"/>
      <c r="G816" s="24"/>
    </row>
    <row r="817" spans="1:7" ht="18.75" customHeight="1" x14ac:dyDescent="0.2">
      <c r="A817" s="94"/>
      <c r="B817" s="94"/>
      <c r="C817" s="99"/>
      <c r="D817" s="94"/>
      <c r="E817" s="100"/>
      <c r="F817" s="94"/>
      <c r="G817" s="24"/>
    </row>
    <row r="818" spans="1:7" ht="18.75" customHeight="1" x14ac:dyDescent="0.2">
      <c r="A818" s="94"/>
      <c r="B818" s="94"/>
      <c r="C818" s="99"/>
      <c r="D818" s="94"/>
      <c r="E818" s="100"/>
      <c r="F818" s="94"/>
      <c r="G818" s="24"/>
    </row>
    <row r="819" spans="1:7" ht="18.75" customHeight="1" x14ac:dyDescent="0.2">
      <c r="A819" s="94"/>
      <c r="B819" s="94"/>
      <c r="C819" s="99"/>
      <c r="D819" s="94"/>
      <c r="E819" s="100"/>
      <c r="F819" s="94"/>
      <c r="G819" s="24"/>
    </row>
    <row r="820" spans="1:7" ht="18.75" customHeight="1" x14ac:dyDescent="0.2">
      <c r="A820" s="94"/>
      <c r="B820" s="94"/>
      <c r="C820" s="99"/>
      <c r="D820" s="94"/>
      <c r="E820" s="100"/>
      <c r="F820" s="94"/>
      <c r="G820" s="24"/>
    </row>
    <row r="821" spans="1:7" ht="18.75" customHeight="1" x14ac:dyDescent="0.2">
      <c r="A821" s="94"/>
      <c r="B821" s="94"/>
      <c r="C821" s="99"/>
      <c r="D821" s="94"/>
      <c r="E821" s="100"/>
      <c r="F821" s="94"/>
      <c r="G821" s="24"/>
    </row>
    <row r="822" spans="1:7" ht="18.75" customHeight="1" x14ac:dyDescent="0.2">
      <c r="A822" s="94"/>
      <c r="B822" s="94"/>
      <c r="C822" s="99"/>
      <c r="D822" s="94"/>
      <c r="E822" s="100"/>
      <c r="F822" s="94"/>
      <c r="G822" s="24"/>
    </row>
    <row r="823" spans="1:7" ht="18.75" customHeight="1" x14ac:dyDescent="0.2">
      <c r="A823" s="94"/>
      <c r="B823" s="94"/>
      <c r="C823" s="99"/>
      <c r="D823" s="94"/>
      <c r="E823" s="100"/>
      <c r="F823" s="94"/>
      <c r="G823" s="24"/>
    </row>
    <row r="824" spans="1:7" ht="18.75" customHeight="1" x14ac:dyDescent="0.2">
      <c r="A824" s="94"/>
      <c r="B824" s="94"/>
      <c r="C824" s="99"/>
      <c r="D824" s="94"/>
      <c r="E824" s="100"/>
      <c r="F824" s="94"/>
      <c r="G824" s="24"/>
    </row>
    <row r="825" spans="1:7" ht="18.75" customHeight="1" x14ac:dyDescent="0.2">
      <c r="A825" s="94"/>
      <c r="B825" s="94"/>
      <c r="C825" s="99"/>
      <c r="D825" s="94"/>
      <c r="E825" s="100"/>
      <c r="F825" s="94"/>
      <c r="G825" s="24"/>
    </row>
    <row r="826" spans="1:7" ht="18.75" customHeight="1" x14ac:dyDescent="0.2">
      <c r="A826" s="94"/>
      <c r="B826" s="94"/>
      <c r="C826" s="99"/>
      <c r="D826" s="94"/>
      <c r="E826" s="100"/>
      <c r="F826" s="94"/>
      <c r="G826" s="24"/>
    </row>
    <row r="827" spans="1:7" ht="18.75" customHeight="1" x14ac:dyDescent="0.2">
      <c r="A827" s="94"/>
      <c r="B827" s="94"/>
      <c r="C827" s="99"/>
      <c r="D827" s="94"/>
      <c r="E827" s="100"/>
      <c r="F827" s="94"/>
      <c r="G827" s="24"/>
    </row>
    <row r="828" spans="1:7" ht="18.75" customHeight="1" x14ac:dyDescent="0.2">
      <c r="A828" s="94"/>
      <c r="B828" s="94"/>
      <c r="C828" s="99"/>
      <c r="D828" s="94"/>
      <c r="E828" s="100"/>
      <c r="F828" s="94"/>
      <c r="G828" s="24"/>
    </row>
    <row r="829" spans="1:7" ht="18.75" customHeight="1" x14ac:dyDescent="0.2">
      <c r="A829" s="94"/>
      <c r="B829" s="94"/>
      <c r="C829" s="99"/>
      <c r="D829" s="94"/>
      <c r="E829" s="100"/>
      <c r="F829" s="94"/>
      <c r="G829" s="24"/>
    </row>
    <row r="830" spans="1:7" ht="18.75" customHeight="1" x14ac:dyDescent="0.2">
      <c r="A830" s="94"/>
      <c r="B830" s="94"/>
      <c r="C830" s="99"/>
      <c r="D830" s="94"/>
      <c r="E830" s="100"/>
      <c r="F830" s="94"/>
      <c r="G830" s="24"/>
    </row>
    <row r="831" spans="1:7" ht="18.75" customHeight="1" x14ac:dyDescent="0.2">
      <c r="A831" s="94"/>
      <c r="B831" s="94"/>
      <c r="C831" s="99"/>
      <c r="D831" s="94"/>
      <c r="E831" s="100"/>
      <c r="F831" s="94"/>
      <c r="G831" s="24"/>
    </row>
    <row r="832" spans="1:7" ht="18.75" customHeight="1" x14ac:dyDescent="0.2">
      <c r="A832" s="94"/>
      <c r="B832" s="94"/>
      <c r="C832" s="99"/>
      <c r="D832" s="94"/>
      <c r="E832" s="100"/>
      <c r="F832" s="94"/>
      <c r="G832" s="24"/>
    </row>
    <row r="833" spans="1:7" ht="18.75" customHeight="1" x14ac:dyDescent="0.2">
      <c r="A833" s="94"/>
      <c r="B833" s="94"/>
      <c r="C833" s="99"/>
      <c r="D833" s="94"/>
      <c r="E833" s="100"/>
      <c r="F833" s="94"/>
      <c r="G833" s="24"/>
    </row>
    <row r="834" spans="1:7" ht="18.75" customHeight="1" x14ac:dyDescent="0.2">
      <c r="A834" s="94"/>
      <c r="B834" s="94"/>
      <c r="C834" s="99"/>
      <c r="D834" s="94"/>
      <c r="E834" s="100"/>
      <c r="F834" s="94"/>
      <c r="G834" s="24"/>
    </row>
    <row r="835" spans="1:7" ht="18.75" customHeight="1" x14ac:dyDescent="0.2">
      <c r="A835" s="94"/>
      <c r="B835" s="94"/>
      <c r="C835" s="99"/>
      <c r="D835" s="94"/>
      <c r="E835" s="100"/>
      <c r="F835" s="94"/>
      <c r="G835" s="24"/>
    </row>
    <row r="836" spans="1:7" ht="18.75" customHeight="1" x14ac:dyDescent="0.2">
      <c r="A836" s="94"/>
      <c r="B836" s="94"/>
      <c r="C836" s="99"/>
      <c r="D836" s="94"/>
      <c r="E836" s="100"/>
      <c r="F836" s="94"/>
      <c r="G836" s="24"/>
    </row>
    <row r="837" spans="1:7" ht="18.75" customHeight="1" x14ac:dyDescent="0.2">
      <c r="A837" s="94"/>
      <c r="B837" s="94"/>
      <c r="C837" s="99"/>
      <c r="D837" s="94"/>
      <c r="E837" s="100"/>
      <c r="F837" s="94"/>
      <c r="G837" s="24"/>
    </row>
    <row r="838" spans="1:7" ht="18.75" customHeight="1" x14ac:dyDescent="0.2">
      <c r="A838" s="94"/>
      <c r="B838" s="94"/>
      <c r="C838" s="99"/>
      <c r="D838" s="94"/>
      <c r="E838" s="100"/>
      <c r="F838" s="94"/>
      <c r="G838" s="24"/>
    </row>
    <row r="839" spans="1:7" ht="18.75" customHeight="1" x14ac:dyDescent="0.2">
      <c r="A839" s="94"/>
      <c r="B839" s="94"/>
      <c r="C839" s="99"/>
      <c r="D839" s="94"/>
      <c r="E839" s="100"/>
      <c r="F839" s="94"/>
      <c r="G839" s="24"/>
    </row>
    <row r="840" spans="1:7" ht="18.75" customHeight="1" x14ac:dyDescent="0.2">
      <c r="A840" s="94"/>
      <c r="B840" s="94"/>
      <c r="C840" s="99"/>
      <c r="D840" s="94"/>
      <c r="E840" s="100"/>
      <c r="F840" s="94"/>
      <c r="G840" s="24"/>
    </row>
    <row r="841" spans="1:7" ht="18.75" customHeight="1" x14ac:dyDescent="0.2">
      <c r="A841" s="94"/>
      <c r="B841" s="94"/>
      <c r="C841" s="99"/>
      <c r="D841" s="94"/>
      <c r="E841" s="100"/>
      <c r="F841" s="94"/>
      <c r="G841" s="24"/>
    </row>
    <row r="842" spans="1:7" ht="18.75" customHeight="1" x14ac:dyDescent="0.2">
      <c r="A842" s="94"/>
      <c r="B842" s="94"/>
      <c r="C842" s="99"/>
      <c r="D842" s="94"/>
      <c r="E842" s="100"/>
      <c r="F842" s="94"/>
      <c r="G842" s="24"/>
    </row>
    <row r="843" spans="1:7" ht="18.75" customHeight="1" x14ac:dyDescent="0.2">
      <c r="A843" s="94"/>
      <c r="B843" s="94"/>
      <c r="C843" s="99"/>
      <c r="D843" s="94"/>
      <c r="E843" s="100"/>
      <c r="F843" s="94"/>
      <c r="G843" s="24"/>
    </row>
    <row r="844" spans="1:7" ht="18.75" customHeight="1" x14ac:dyDescent="0.2">
      <c r="A844" s="94"/>
      <c r="B844" s="94"/>
      <c r="C844" s="99"/>
      <c r="D844" s="94"/>
      <c r="E844" s="100"/>
      <c r="F844" s="94"/>
      <c r="G844" s="24"/>
    </row>
    <row r="845" spans="1:7" ht="18.75" customHeight="1" x14ac:dyDescent="0.2">
      <c r="A845" s="94"/>
      <c r="B845" s="94"/>
      <c r="C845" s="99"/>
      <c r="D845" s="94"/>
      <c r="E845" s="100"/>
      <c r="F845" s="94"/>
      <c r="G845" s="24"/>
    </row>
    <row r="846" spans="1:7" ht="18.75" customHeight="1" x14ac:dyDescent="0.2">
      <c r="A846" s="94"/>
      <c r="B846" s="94"/>
      <c r="C846" s="99"/>
      <c r="D846" s="94"/>
      <c r="E846" s="100"/>
      <c r="F846" s="94"/>
      <c r="G846" s="24"/>
    </row>
    <row r="847" spans="1:7" ht="18.75" customHeight="1" x14ac:dyDescent="0.2">
      <c r="A847" s="94"/>
      <c r="B847" s="94"/>
      <c r="C847" s="99"/>
      <c r="D847" s="94"/>
      <c r="E847" s="100"/>
      <c r="F847" s="94"/>
      <c r="G847" s="24"/>
    </row>
    <row r="848" spans="1:7" ht="18.75" customHeight="1" x14ac:dyDescent="0.2">
      <c r="A848" s="94"/>
      <c r="B848" s="94"/>
      <c r="C848" s="99"/>
      <c r="D848" s="94"/>
      <c r="E848" s="100"/>
      <c r="F848" s="94"/>
      <c r="G848" s="24"/>
    </row>
    <row r="849" spans="1:7" ht="18.75" customHeight="1" x14ac:dyDescent="0.2">
      <c r="A849" s="94"/>
      <c r="B849" s="94"/>
      <c r="C849" s="99"/>
      <c r="D849" s="94"/>
      <c r="E849" s="100"/>
      <c r="F849" s="94"/>
      <c r="G849" s="24"/>
    </row>
    <row r="850" spans="1:7" ht="18.75" customHeight="1" x14ac:dyDescent="0.2">
      <c r="A850" s="94"/>
      <c r="B850" s="94"/>
      <c r="C850" s="99"/>
      <c r="D850" s="94"/>
      <c r="E850" s="100"/>
      <c r="F850" s="94"/>
      <c r="G850" s="24"/>
    </row>
    <row r="851" spans="1:7" ht="18.75" customHeight="1" x14ac:dyDescent="0.2">
      <c r="A851" s="94"/>
      <c r="B851" s="94"/>
      <c r="C851" s="99"/>
      <c r="D851" s="94"/>
      <c r="E851" s="100"/>
      <c r="F851" s="94"/>
      <c r="G851" s="24"/>
    </row>
    <row r="852" spans="1:7" ht="18.75" customHeight="1" x14ac:dyDescent="0.2">
      <c r="A852" s="94"/>
      <c r="B852" s="94"/>
      <c r="C852" s="99"/>
      <c r="D852" s="94"/>
      <c r="E852" s="100"/>
      <c r="F852" s="94"/>
      <c r="G852" s="24"/>
    </row>
    <row r="853" spans="1:7" ht="18.75" customHeight="1" x14ac:dyDescent="0.2">
      <c r="A853" s="94"/>
      <c r="B853" s="94"/>
      <c r="C853" s="99"/>
      <c r="D853" s="94"/>
      <c r="E853" s="100"/>
      <c r="F853" s="94"/>
      <c r="G853" s="24"/>
    </row>
    <row r="854" spans="1:7" ht="18.75" customHeight="1" x14ac:dyDescent="0.2">
      <c r="A854" s="94"/>
      <c r="B854" s="94"/>
      <c r="C854" s="99"/>
      <c r="D854" s="94"/>
      <c r="E854" s="100"/>
      <c r="F854" s="94"/>
      <c r="G854" s="24"/>
    </row>
    <row r="855" spans="1:7" ht="18.75" customHeight="1" x14ac:dyDescent="0.2">
      <c r="A855" s="94"/>
      <c r="B855" s="94"/>
      <c r="C855" s="99"/>
      <c r="D855" s="94"/>
      <c r="E855" s="100"/>
      <c r="F855" s="94"/>
      <c r="G855" s="24"/>
    </row>
    <row r="856" spans="1:7" ht="18.75" customHeight="1" x14ac:dyDescent="0.2">
      <c r="A856" s="94"/>
      <c r="B856" s="94"/>
      <c r="C856" s="99"/>
      <c r="D856" s="94"/>
      <c r="E856" s="100"/>
      <c r="F856" s="94"/>
      <c r="G856" s="24"/>
    </row>
    <row r="857" spans="1:7" ht="18.75" customHeight="1" x14ac:dyDescent="0.2">
      <c r="A857" s="94"/>
      <c r="B857" s="94"/>
      <c r="C857" s="99"/>
      <c r="D857" s="94"/>
      <c r="E857" s="100"/>
      <c r="F857" s="94"/>
      <c r="G857" s="24"/>
    </row>
    <row r="858" spans="1:7" ht="18.75" customHeight="1" x14ac:dyDescent="0.2">
      <c r="A858" s="94"/>
      <c r="B858" s="94"/>
      <c r="C858" s="99"/>
      <c r="D858" s="94"/>
      <c r="E858" s="100"/>
      <c r="F858" s="94"/>
      <c r="G858" s="24"/>
    </row>
    <row r="859" spans="1:7" ht="18.75" customHeight="1" x14ac:dyDescent="0.2">
      <c r="A859" s="94"/>
      <c r="B859" s="94"/>
      <c r="C859" s="99"/>
      <c r="D859" s="94"/>
      <c r="E859" s="100"/>
      <c r="F859" s="94"/>
      <c r="G859" s="24"/>
    </row>
    <row r="860" spans="1:7" ht="18.75" customHeight="1" x14ac:dyDescent="0.2">
      <c r="A860" s="94"/>
      <c r="B860" s="94"/>
      <c r="C860" s="99"/>
      <c r="D860" s="94"/>
      <c r="E860" s="100"/>
      <c r="F860" s="94"/>
      <c r="G860" s="24"/>
    </row>
    <row r="861" spans="1:7" ht="18.75" customHeight="1" x14ac:dyDescent="0.2">
      <c r="A861" s="94"/>
      <c r="B861" s="94"/>
      <c r="C861" s="99"/>
      <c r="D861" s="94"/>
      <c r="E861" s="100"/>
      <c r="F861" s="94"/>
      <c r="G861" s="24"/>
    </row>
    <row r="862" spans="1:7" ht="18.75" customHeight="1" x14ac:dyDescent="0.2">
      <c r="A862" s="94"/>
      <c r="B862" s="94"/>
      <c r="C862" s="99"/>
      <c r="D862" s="94"/>
      <c r="E862" s="100"/>
      <c r="F862" s="94"/>
      <c r="G862" s="24"/>
    </row>
    <row r="863" spans="1:7" ht="18.75" customHeight="1" x14ac:dyDescent="0.2">
      <c r="A863" s="94"/>
      <c r="B863" s="94"/>
      <c r="C863" s="99"/>
      <c r="D863" s="94"/>
      <c r="E863" s="100"/>
      <c r="F863" s="94"/>
      <c r="G863" s="24"/>
    </row>
    <row r="864" spans="1:7" ht="18.75" customHeight="1" x14ac:dyDescent="0.2">
      <c r="A864" s="94"/>
      <c r="B864" s="94"/>
      <c r="C864" s="99"/>
      <c r="D864" s="94"/>
      <c r="E864" s="100"/>
      <c r="F864" s="94"/>
      <c r="G864" s="24"/>
    </row>
    <row r="865" spans="1:7" ht="18.75" customHeight="1" x14ac:dyDescent="0.2">
      <c r="A865" s="94"/>
      <c r="B865" s="94"/>
      <c r="C865" s="99"/>
      <c r="D865" s="94"/>
      <c r="E865" s="100"/>
      <c r="F865" s="94"/>
      <c r="G865" s="24"/>
    </row>
    <row r="866" spans="1:7" ht="18.75" customHeight="1" x14ac:dyDescent="0.2">
      <c r="A866" s="94"/>
      <c r="B866" s="94"/>
      <c r="C866" s="99"/>
      <c r="D866" s="94"/>
      <c r="E866" s="100"/>
      <c r="F866" s="94"/>
      <c r="G866" s="24"/>
    </row>
  </sheetData>
  <autoFilter ref="A2:G2"/>
  <mergeCells count="1">
    <mergeCell ref="A1:F1"/>
  </mergeCells>
  <dataValidations count="1">
    <dataValidation type="list" showErrorMessage="1" sqref="C4:C798">
      <formula1>$G$3:$G$866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>
          <x14:formula1>
            <xm:f>Сотрудники!$A$3:$A$202</xm:f>
          </x14:formula1>
          <xm:sqref>A3:A4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4"/>
  <sheetViews>
    <sheetView workbookViewId="0">
      <selection sqref="A1:XFD1048576"/>
    </sheetView>
  </sheetViews>
  <sheetFormatPr defaultColWidth="17.28515625" defaultRowHeight="12.75" x14ac:dyDescent="0.2"/>
  <cols>
    <col min="1" max="1" width="46.28515625" customWidth="1"/>
    <col min="2" max="2" width="23.42578125" customWidth="1"/>
    <col min="3" max="3" width="39.85546875" customWidth="1"/>
    <col min="4" max="4" width="27.140625" customWidth="1"/>
    <col min="5" max="5" width="10.42578125" customWidth="1"/>
    <col min="6" max="6" width="19.5703125" customWidth="1"/>
  </cols>
  <sheetData>
    <row r="1" spans="1:6" x14ac:dyDescent="0.2">
      <c r="A1" s="352" t="s">
        <v>15</v>
      </c>
      <c r="B1" s="336"/>
      <c r="C1" s="336"/>
      <c r="D1" s="336"/>
      <c r="E1" s="336"/>
      <c r="F1" s="336"/>
    </row>
    <row r="2" spans="1:6" ht="25.5" x14ac:dyDescent="0.2">
      <c r="A2" s="17" t="s">
        <v>24</v>
      </c>
      <c r="B2" s="18" t="s">
        <v>68</v>
      </c>
      <c r="C2" s="19" t="s">
        <v>71</v>
      </c>
      <c r="D2" s="19" t="s">
        <v>73</v>
      </c>
      <c r="E2" s="18" t="s">
        <v>74</v>
      </c>
      <c r="F2" s="62" t="s">
        <v>75</v>
      </c>
    </row>
    <row r="3" spans="1:6" ht="38.25" x14ac:dyDescent="0.2">
      <c r="A3" s="63" t="s">
        <v>485</v>
      </c>
      <c r="B3" s="64" t="s">
        <v>486</v>
      </c>
      <c r="C3" s="65" t="s">
        <v>487</v>
      </c>
      <c r="D3" s="64" t="s">
        <v>488</v>
      </c>
      <c r="E3" s="67" t="s">
        <v>489</v>
      </c>
      <c r="F3" s="68" t="s">
        <v>490</v>
      </c>
    </row>
    <row r="4" spans="1:6" ht="38.25" x14ac:dyDescent="0.2">
      <c r="A4" s="79" t="s">
        <v>491</v>
      </c>
      <c r="B4" s="65" t="s">
        <v>516</v>
      </c>
      <c r="C4" s="65" t="s">
        <v>517</v>
      </c>
      <c r="D4" s="64" t="s">
        <v>518</v>
      </c>
      <c r="E4" s="67" t="s">
        <v>521</v>
      </c>
      <c r="F4" s="68" t="s">
        <v>522</v>
      </c>
    </row>
    <row r="5" spans="1:6" ht="38.25" x14ac:dyDescent="0.2">
      <c r="A5" s="79" t="s">
        <v>524</v>
      </c>
      <c r="B5" s="65" t="s">
        <v>526</v>
      </c>
      <c r="C5" s="65" t="s">
        <v>528</v>
      </c>
      <c r="D5" s="64" t="s">
        <v>529</v>
      </c>
      <c r="E5" s="67" t="s">
        <v>530</v>
      </c>
      <c r="F5" s="68" t="s">
        <v>531</v>
      </c>
    </row>
    <row r="6" spans="1:6" ht="89.25" x14ac:dyDescent="0.2">
      <c r="A6" s="63" t="s">
        <v>534</v>
      </c>
      <c r="B6" s="64" t="s">
        <v>537</v>
      </c>
      <c r="C6" s="64" t="s">
        <v>538</v>
      </c>
      <c r="D6" s="64" t="s">
        <v>539</v>
      </c>
      <c r="E6" s="67" t="s">
        <v>541</v>
      </c>
      <c r="F6" s="82">
        <v>41782</v>
      </c>
    </row>
    <row r="7" spans="1:6" ht="38.25" x14ac:dyDescent="0.2">
      <c r="A7" s="79" t="s">
        <v>560</v>
      </c>
      <c r="B7" s="65" t="s">
        <v>562</v>
      </c>
      <c r="C7" s="65" t="s">
        <v>564</v>
      </c>
      <c r="D7" s="64" t="s">
        <v>565</v>
      </c>
      <c r="E7" s="67" t="s">
        <v>566</v>
      </c>
      <c r="F7" s="68" t="s">
        <v>568</v>
      </c>
    </row>
    <row r="8" spans="1:6" ht="38.25" x14ac:dyDescent="0.2">
      <c r="A8" s="79" t="s">
        <v>570</v>
      </c>
      <c r="B8" s="65" t="s">
        <v>572</v>
      </c>
      <c r="C8" s="65" t="s">
        <v>573</v>
      </c>
      <c r="D8" s="64" t="s">
        <v>575</v>
      </c>
      <c r="E8" s="67" t="s">
        <v>577</v>
      </c>
      <c r="F8" s="68" t="s">
        <v>578</v>
      </c>
    </row>
    <row r="9" spans="1:6" ht="38.25" x14ac:dyDescent="0.2">
      <c r="A9" s="79" t="s">
        <v>579</v>
      </c>
      <c r="B9" s="65" t="s">
        <v>582</v>
      </c>
      <c r="C9" s="65" t="s">
        <v>583</v>
      </c>
      <c r="D9" s="64" t="s">
        <v>584</v>
      </c>
      <c r="E9" s="67" t="s">
        <v>587</v>
      </c>
      <c r="F9" s="68" t="s">
        <v>588</v>
      </c>
    </row>
    <row r="10" spans="1:6" ht="38.25" x14ac:dyDescent="0.2">
      <c r="A10" s="79" t="s">
        <v>591</v>
      </c>
      <c r="B10" s="65" t="s">
        <v>595</v>
      </c>
      <c r="C10" s="65" t="s">
        <v>596</v>
      </c>
      <c r="D10" s="64" t="s">
        <v>597</v>
      </c>
      <c r="E10" s="67" t="s">
        <v>599</v>
      </c>
      <c r="F10" s="68" t="s">
        <v>600</v>
      </c>
    </row>
    <row r="11" spans="1:6" ht="38.25" x14ac:dyDescent="0.2">
      <c r="A11" s="79" t="s">
        <v>603</v>
      </c>
      <c r="B11" s="65" t="s">
        <v>604</v>
      </c>
      <c r="C11" s="65" t="s">
        <v>605</v>
      </c>
      <c r="D11" s="64" t="s">
        <v>606</v>
      </c>
      <c r="E11" s="67" t="s">
        <v>608</v>
      </c>
      <c r="F11" s="68" t="s">
        <v>610</v>
      </c>
    </row>
    <row r="12" spans="1:6" ht="38.25" x14ac:dyDescent="0.2">
      <c r="A12" s="118" t="s">
        <v>612</v>
      </c>
      <c r="B12" s="132" t="s">
        <v>983</v>
      </c>
      <c r="C12" s="133" t="s">
        <v>1301</v>
      </c>
      <c r="D12" s="134" t="s">
        <v>1314</v>
      </c>
      <c r="E12" s="136" t="s">
        <v>1325</v>
      </c>
      <c r="F12" s="137" t="s">
        <v>1334</v>
      </c>
    </row>
    <row r="13" spans="1:6" ht="38.25" x14ac:dyDescent="0.2">
      <c r="A13" s="118" t="s">
        <v>1336</v>
      </c>
      <c r="B13" s="132" t="s">
        <v>1337</v>
      </c>
      <c r="C13" s="133" t="s">
        <v>1338</v>
      </c>
      <c r="D13" s="134" t="s">
        <v>1339</v>
      </c>
      <c r="E13" s="136" t="s">
        <v>1340</v>
      </c>
      <c r="F13" s="137" t="s">
        <v>1341</v>
      </c>
    </row>
    <row r="14" spans="1:6" ht="38.25" x14ac:dyDescent="0.2">
      <c r="A14" s="152" t="s">
        <v>1342</v>
      </c>
      <c r="B14" s="167" t="s">
        <v>1488</v>
      </c>
      <c r="C14" s="176" t="s">
        <v>1660</v>
      </c>
      <c r="D14" s="167" t="s">
        <v>1805</v>
      </c>
      <c r="E14" s="178" t="s">
        <v>1817</v>
      </c>
      <c r="F14" s="179" t="s">
        <v>1865</v>
      </c>
    </row>
    <row r="15" spans="1:6" ht="38.25" x14ac:dyDescent="0.2">
      <c r="A15" s="152" t="s">
        <v>1889</v>
      </c>
      <c r="B15" s="167" t="s">
        <v>1893</v>
      </c>
      <c r="C15" s="176" t="s">
        <v>1894</v>
      </c>
      <c r="D15" s="167" t="s">
        <v>1895</v>
      </c>
      <c r="E15" s="178" t="s">
        <v>1896</v>
      </c>
      <c r="F15" s="179" t="s">
        <v>1897</v>
      </c>
    </row>
    <row r="16" spans="1:6" ht="38.25" x14ac:dyDescent="0.2">
      <c r="A16" s="152" t="s">
        <v>1898</v>
      </c>
      <c r="B16" s="167" t="s">
        <v>1899</v>
      </c>
      <c r="C16" s="176" t="s">
        <v>1900</v>
      </c>
      <c r="D16" s="167" t="s">
        <v>1901</v>
      </c>
      <c r="E16" s="178" t="s">
        <v>1903</v>
      </c>
      <c r="F16" s="179" t="s">
        <v>1904</v>
      </c>
    </row>
    <row r="17" spans="1:6" ht="38.25" x14ac:dyDescent="0.2">
      <c r="A17" s="152" t="s">
        <v>1907</v>
      </c>
      <c r="B17" s="167" t="s">
        <v>1910</v>
      </c>
      <c r="C17" s="176" t="s">
        <v>1911</v>
      </c>
      <c r="D17" s="167" t="s">
        <v>1912</v>
      </c>
      <c r="E17" s="178" t="s">
        <v>1915</v>
      </c>
      <c r="F17" s="179" t="s">
        <v>1916</v>
      </c>
    </row>
    <row r="18" spans="1:6" ht="38.25" x14ac:dyDescent="0.2">
      <c r="A18" s="152" t="s">
        <v>1920</v>
      </c>
      <c r="B18" s="167" t="s">
        <v>1924</v>
      </c>
      <c r="C18" s="176" t="s">
        <v>1928</v>
      </c>
      <c r="D18" s="167" t="s">
        <v>1929</v>
      </c>
      <c r="E18" s="178" t="s">
        <v>1932</v>
      </c>
      <c r="F18" s="179" t="s">
        <v>1934</v>
      </c>
    </row>
    <row r="19" spans="1:6" ht="38.25" x14ac:dyDescent="0.2">
      <c r="A19" s="152" t="s">
        <v>1939</v>
      </c>
      <c r="B19" s="167" t="s">
        <v>1944</v>
      </c>
      <c r="C19" s="176" t="s">
        <v>1948</v>
      </c>
      <c r="D19" s="167" t="s">
        <v>1950</v>
      </c>
      <c r="E19" s="178" t="s">
        <v>1954</v>
      </c>
      <c r="F19" s="179" t="s">
        <v>1955</v>
      </c>
    </row>
    <row r="20" spans="1:6" ht="38.25" x14ac:dyDescent="0.2">
      <c r="A20" s="152" t="s">
        <v>1961</v>
      </c>
      <c r="B20" s="167" t="s">
        <v>1965</v>
      </c>
      <c r="C20" s="176" t="s">
        <v>1966</v>
      </c>
      <c r="D20" s="167" t="s">
        <v>1967</v>
      </c>
      <c r="E20" s="178" t="s">
        <v>1970</v>
      </c>
      <c r="F20" s="179" t="s">
        <v>1971</v>
      </c>
    </row>
    <row r="21" spans="1:6" ht="38.25" x14ac:dyDescent="0.2">
      <c r="A21" s="152" t="s">
        <v>1974</v>
      </c>
      <c r="B21" s="167" t="s">
        <v>1976</v>
      </c>
      <c r="C21" s="176" t="s">
        <v>1978</v>
      </c>
      <c r="D21" s="167" t="s">
        <v>1979</v>
      </c>
      <c r="E21" s="178" t="s">
        <v>1982</v>
      </c>
      <c r="F21" s="179" t="s">
        <v>1983</v>
      </c>
    </row>
    <row r="22" spans="1:6" ht="38.25" x14ac:dyDescent="0.2">
      <c r="A22" s="152" t="s">
        <v>1985</v>
      </c>
      <c r="B22" s="167" t="s">
        <v>1987</v>
      </c>
      <c r="C22" s="176" t="s">
        <v>1989</v>
      </c>
      <c r="D22" s="167" t="s">
        <v>1992</v>
      </c>
      <c r="E22" s="178" t="s">
        <v>1995</v>
      </c>
      <c r="F22" s="179" t="s">
        <v>1996</v>
      </c>
    </row>
    <row r="23" spans="1:6" ht="38.25" x14ac:dyDescent="0.2">
      <c r="A23" s="183" t="s">
        <v>2000</v>
      </c>
      <c r="B23" s="185" t="s">
        <v>2086</v>
      </c>
      <c r="C23" s="201" t="s">
        <v>2154</v>
      </c>
      <c r="D23" s="185" t="s">
        <v>2387</v>
      </c>
      <c r="E23" s="205" t="s">
        <v>2394</v>
      </c>
      <c r="F23" s="207" t="s">
        <v>2445</v>
      </c>
    </row>
    <row r="24" spans="1:6" ht="38.25" x14ac:dyDescent="0.2">
      <c r="A24" s="183" t="s">
        <v>2476</v>
      </c>
      <c r="B24" s="185" t="s">
        <v>2478</v>
      </c>
      <c r="C24" s="201" t="s">
        <v>2480</v>
      </c>
      <c r="D24" s="185" t="s">
        <v>2481</v>
      </c>
      <c r="E24" s="205" t="s">
        <v>2483</v>
      </c>
      <c r="F24" s="207" t="s">
        <v>2484</v>
      </c>
    </row>
    <row r="25" spans="1:6" ht="38.25" x14ac:dyDescent="0.2">
      <c r="A25" s="183" t="s">
        <v>2486</v>
      </c>
      <c r="B25" s="185" t="s">
        <v>2487</v>
      </c>
      <c r="C25" s="201" t="s">
        <v>2488</v>
      </c>
      <c r="D25" s="185" t="s">
        <v>2490</v>
      </c>
      <c r="E25" s="205" t="s">
        <v>2491</v>
      </c>
      <c r="F25" s="207" t="s">
        <v>2493</v>
      </c>
    </row>
    <row r="26" spans="1:6" ht="25.5" x14ac:dyDescent="0.2">
      <c r="A26" s="183" t="s">
        <v>2494</v>
      </c>
      <c r="B26" s="185" t="s">
        <v>2496</v>
      </c>
      <c r="C26" s="185" t="s">
        <v>2497</v>
      </c>
      <c r="D26" s="185" t="s">
        <v>2498</v>
      </c>
      <c r="E26" s="205" t="s">
        <v>2502</v>
      </c>
      <c r="F26" s="210">
        <v>41830</v>
      </c>
    </row>
    <row r="27" spans="1:6" ht="38.25" x14ac:dyDescent="0.2">
      <c r="A27" s="215" t="s">
        <v>2547</v>
      </c>
      <c r="B27" s="217" t="s">
        <v>2732</v>
      </c>
      <c r="C27" s="218" t="s">
        <v>2777</v>
      </c>
      <c r="D27" s="217" t="s">
        <v>2798</v>
      </c>
      <c r="E27" s="40" t="s">
        <v>2809</v>
      </c>
      <c r="F27" s="226" t="s">
        <v>2810</v>
      </c>
    </row>
    <row r="28" spans="1:6" ht="38.25" x14ac:dyDescent="0.2">
      <c r="A28" s="215" t="s">
        <v>2939</v>
      </c>
      <c r="B28" s="217" t="s">
        <v>2940</v>
      </c>
      <c r="C28" s="218" t="s">
        <v>2941</v>
      </c>
      <c r="D28" s="217" t="s">
        <v>2942</v>
      </c>
      <c r="E28" s="40" t="s">
        <v>2943</v>
      </c>
      <c r="F28" s="226" t="s">
        <v>2944</v>
      </c>
    </row>
    <row r="29" spans="1:6" ht="38.25" x14ac:dyDescent="0.2">
      <c r="A29" s="215" t="s">
        <v>2945</v>
      </c>
      <c r="B29" s="217" t="s">
        <v>2946</v>
      </c>
      <c r="C29" s="218" t="s">
        <v>2947</v>
      </c>
      <c r="D29" s="217" t="s">
        <v>2948</v>
      </c>
      <c r="E29" s="40" t="s">
        <v>2949</v>
      </c>
      <c r="F29" s="226" t="s">
        <v>2950</v>
      </c>
    </row>
    <row r="30" spans="1:6" ht="38.25" x14ac:dyDescent="0.2">
      <c r="A30" s="215" t="s">
        <v>2951</v>
      </c>
      <c r="B30" s="217" t="s">
        <v>2952</v>
      </c>
      <c r="C30" s="218" t="s">
        <v>2953</v>
      </c>
      <c r="D30" s="217" t="s">
        <v>2954</v>
      </c>
      <c r="E30" s="40" t="s">
        <v>2955</v>
      </c>
      <c r="F30" s="226" t="s">
        <v>2956</v>
      </c>
    </row>
    <row r="31" spans="1:6" ht="38.25" x14ac:dyDescent="0.2">
      <c r="A31" s="215" t="s">
        <v>2957</v>
      </c>
      <c r="B31" s="217" t="s">
        <v>2958</v>
      </c>
      <c r="C31" s="218" t="s">
        <v>2959</v>
      </c>
      <c r="D31" s="217" t="s">
        <v>2960</v>
      </c>
      <c r="E31" s="40" t="s">
        <v>2961</v>
      </c>
      <c r="F31" s="226" t="s">
        <v>2962</v>
      </c>
    </row>
    <row r="32" spans="1:6" ht="38.25" x14ac:dyDescent="0.2">
      <c r="A32" s="215" t="s">
        <v>2963</v>
      </c>
      <c r="B32" s="217" t="s">
        <v>2965</v>
      </c>
      <c r="C32" s="217" t="s">
        <v>2966</v>
      </c>
      <c r="D32" s="217" t="s">
        <v>2967</v>
      </c>
      <c r="E32" s="40" t="s">
        <v>2969</v>
      </c>
      <c r="F32" s="235">
        <v>41671</v>
      </c>
    </row>
    <row r="33" spans="1:6" ht="89.25" x14ac:dyDescent="0.2">
      <c r="A33" s="215" t="s">
        <v>3133</v>
      </c>
      <c r="B33" s="217" t="s">
        <v>3135</v>
      </c>
      <c r="C33" s="217" t="s">
        <v>3137</v>
      </c>
      <c r="D33" s="217" t="s">
        <v>3140</v>
      </c>
      <c r="E33" s="40" t="s">
        <v>3142</v>
      </c>
      <c r="F33" s="235">
        <v>41759</v>
      </c>
    </row>
    <row r="34" spans="1:6" ht="89.25" x14ac:dyDescent="0.2">
      <c r="A34" s="215" t="s">
        <v>3146</v>
      </c>
      <c r="B34" s="217" t="s">
        <v>3147</v>
      </c>
      <c r="C34" s="217" t="s">
        <v>3151</v>
      </c>
      <c r="D34" s="217" t="s">
        <v>3153</v>
      </c>
      <c r="E34" s="40" t="s">
        <v>3156</v>
      </c>
      <c r="F34" s="235">
        <v>41759</v>
      </c>
    </row>
    <row r="35" spans="1:6" ht="38.25" x14ac:dyDescent="0.2">
      <c r="A35" s="215" t="s">
        <v>3159</v>
      </c>
      <c r="B35" s="217" t="s">
        <v>3161</v>
      </c>
      <c r="C35" s="217" t="s">
        <v>3163</v>
      </c>
      <c r="D35" s="217" t="s">
        <v>3166</v>
      </c>
      <c r="E35" s="40" t="s">
        <v>3168</v>
      </c>
      <c r="F35" s="235">
        <v>41913</v>
      </c>
    </row>
    <row r="36" spans="1:6" ht="25.5" x14ac:dyDescent="0.2">
      <c r="A36" s="238" t="s">
        <v>3172</v>
      </c>
      <c r="B36" s="244" t="s">
        <v>3187</v>
      </c>
      <c r="C36" s="245" t="s">
        <v>3267</v>
      </c>
      <c r="D36" s="244" t="s">
        <v>3296</v>
      </c>
      <c r="E36" s="247" t="s">
        <v>3304</v>
      </c>
      <c r="F36" s="247" t="s">
        <v>3355</v>
      </c>
    </row>
    <row r="37" spans="1:6" ht="38.25" x14ac:dyDescent="0.2">
      <c r="A37" s="249" t="s">
        <v>3359</v>
      </c>
      <c r="B37" s="255" t="s">
        <v>3412</v>
      </c>
      <c r="C37" s="256" t="s">
        <v>3656</v>
      </c>
      <c r="D37" s="255" t="s">
        <v>3689</v>
      </c>
      <c r="E37" s="260" t="s">
        <v>3698</v>
      </c>
      <c r="F37" s="261" t="s">
        <v>3886</v>
      </c>
    </row>
    <row r="38" spans="1:6" ht="38.25" x14ac:dyDescent="0.2">
      <c r="A38" s="249" t="s">
        <v>3921</v>
      </c>
      <c r="B38" s="255" t="s">
        <v>3925</v>
      </c>
      <c r="C38" s="256" t="s">
        <v>3927</v>
      </c>
      <c r="D38" s="255" t="s">
        <v>3929</v>
      </c>
      <c r="E38" s="260" t="s">
        <v>3933</v>
      </c>
      <c r="F38" s="261" t="s">
        <v>3934</v>
      </c>
    </row>
    <row r="39" spans="1:6" ht="38.25" x14ac:dyDescent="0.2">
      <c r="A39" s="249" t="s">
        <v>3938</v>
      </c>
      <c r="B39" s="255" t="s">
        <v>3942</v>
      </c>
      <c r="C39" s="256" t="s">
        <v>3944</v>
      </c>
      <c r="D39" s="255" t="s">
        <v>3945</v>
      </c>
      <c r="E39" s="260" t="s">
        <v>3949</v>
      </c>
      <c r="F39" s="261" t="s">
        <v>3950</v>
      </c>
    </row>
    <row r="40" spans="1:6" ht="38.25" x14ac:dyDescent="0.2">
      <c r="A40" s="249" t="s">
        <v>3954</v>
      </c>
      <c r="B40" s="255" t="s">
        <v>3958</v>
      </c>
      <c r="C40" s="256" t="s">
        <v>3960</v>
      </c>
      <c r="D40" s="255" t="s">
        <v>3962</v>
      </c>
      <c r="E40" s="260" t="s">
        <v>3963</v>
      </c>
      <c r="F40" s="261" t="s">
        <v>3966</v>
      </c>
    </row>
    <row r="41" spans="1:6" ht="25.5" x14ac:dyDescent="0.2">
      <c r="A41" s="249" t="s">
        <v>3971</v>
      </c>
      <c r="B41" s="255" t="s">
        <v>3975</v>
      </c>
      <c r="C41" s="255" t="s">
        <v>3977</v>
      </c>
      <c r="D41" s="255" t="s">
        <v>3979</v>
      </c>
      <c r="E41" s="260" t="s">
        <v>3984</v>
      </c>
      <c r="F41" s="263">
        <v>41811</v>
      </c>
    </row>
    <row r="42" spans="1:6" ht="18.75" x14ac:dyDescent="0.2">
      <c r="A42" s="94"/>
      <c r="B42" s="99"/>
      <c r="C42" s="94"/>
      <c r="D42" s="94"/>
      <c r="E42" s="99"/>
      <c r="F42" s="149"/>
    </row>
    <row r="43" spans="1:6" ht="18.75" x14ac:dyDescent="0.2">
      <c r="A43" s="94"/>
      <c r="B43" s="99"/>
      <c r="C43" s="94"/>
      <c r="D43" s="94"/>
      <c r="E43" s="99"/>
      <c r="F43" s="149"/>
    </row>
    <row r="44" spans="1:6" ht="18.75" x14ac:dyDescent="0.2">
      <c r="A44" s="94"/>
      <c r="B44" s="99"/>
      <c r="C44" s="94"/>
      <c r="D44" s="94"/>
      <c r="E44" s="99"/>
      <c r="F44" s="149"/>
    </row>
    <row r="45" spans="1:6" ht="18.75" x14ac:dyDescent="0.2">
      <c r="A45" s="94"/>
      <c r="B45" s="99"/>
      <c r="C45" s="94"/>
      <c r="D45" s="94"/>
      <c r="E45" s="99"/>
      <c r="F45" s="149"/>
    </row>
    <row r="46" spans="1:6" ht="18.75" x14ac:dyDescent="0.2">
      <c r="A46" s="94"/>
      <c r="B46" s="99"/>
      <c r="C46" s="94"/>
      <c r="D46" s="94"/>
      <c r="E46" s="99"/>
      <c r="F46" s="149"/>
    </row>
    <row r="47" spans="1:6" ht="18.75" x14ac:dyDescent="0.2">
      <c r="A47" s="94"/>
      <c r="B47" s="99"/>
      <c r="C47" s="94"/>
      <c r="D47" s="94"/>
      <c r="E47" s="99"/>
      <c r="F47" s="149"/>
    </row>
    <row r="48" spans="1:6" ht="18.75" x14ac:dyDescent="0.2">
      <c r="A48" s="94"/>
      <c r="B48" s="99"/>
      <c r="C48" s="94"/>
      <c r="D48" s="94"/>
      <c r="E48" s="99"/>
      <c r="F48" s="149"/>
    </row>
    <row r="49" spans="1:6" ht="18.75" x14ac:dyDescent="0.2">
      <c r="A49" s="94"/>
      <c r="B49" s="99"/>
      <c r="C49" s="94"/>
      <c r="D49" s="94"/>
      <c r="E49" s="99"/>
      <c r="F49" s="149"/>
    </row>
    <row r="50" spans="1:6" ht="18.75" x14ac:dyDescent="0.2">
      <c r="A50" s="94"/>
      <c r="B50" s="99"/>
      <c r="C50" s="94"/>
      <c r="D50" s="94"/>
      <c r="E50" s="99"/>
      <c r="F50" s="149"/>
    </row>
    <row r="51" spans="1:6" ht="18.75" x14ac:dyDescent="0.2">
      <c r="A51" s="94"/>
      <c r="B51" s="99"/>
      <c r="C51" s="94"/>
      <c r="D51" s="94"/>
      <c r="E51" s="99"/>
      <c r="F51" s="149"/>
    </row>
    <row r="52" spans="1:6" ht="18.75" x14ac:dyDescent="0.2">
      <c r="A52" s="94"/>
      <c r="B52" s="99"/>
      <c r="C52" s="94"/>
      <c r="D52" s="94"/>
      <c r="E52" s="99"/>
      <c r="F52" s="149"/>
    </row>
    <row r="53" spans="1:6" ht="18.75" x14ac:dyDescent="0.2">
      <c r="A53" s="94"/>
      <c r="B53" s="99"/>
      <c r="C53" s="94"/>
      <c r="D53" s="94"/>
      <c r="E53" s="99"/>
      <c r="F53" s="149"/>
    </row>
    <row r="54" spans="1:6" ht="18.75" x14ac:dyDescent="0.2">
      <c r="A54" s="94"/>
      <c r="B54" s="99"/>
      <c r="C54" s="94"/>
      <c r="D54" s="94"/>
      <c r="E54" s="99"/>
      <c r="F54" s="149"/>
    </row>
    <row r="55" spans="1:6" ht="18.75" x14ac:dyDescent="0.2">
      <c r="A55" s="94"/>
      <c r="B55" s="99"/>
      <c r="C55" s="94"/>
      <c r="D55" s="94"/>
      <c r="E55" s="99"/>
      <c r="F55" s="149"/>
    </row>
    <row r="56" spans="1:6" ht="18.75" x14ac:dyDescent="0.2">
      <c r="A56" s="94"/>
      <c r="B56" s="99"/>
      <c r="C56" s="94"/>
      <c r="D56" s="94"/>
      <c r="E56" s="99"/>
      <c r="F56" s="149"/>
    </row>
    <row r="57" spans="1:6" ht="18.75" x14ac:dyDescent="0.2">
      <c r="A57" s="94"/>
      <c r="B57" s="99"/>
      <c r="C57" s="94"/>
      <c r="D57" s="94"/>
      <c r="E57" s="99"/>
      <c r="F57" s="149"/>
    </row>
    <row r="58" spans="1:6" ht="18.75" x14ac:dyDescent="0.2">
      <c r="A58" s="94"/>
      <c r="B58" s="99"/>
      <c r="C58" s="94"/>
      <c r="D58" s="94"/>
      <c r="E58" s="99"/>
      <c r="F58" s="149"/>
    </row>
    <row r="59" spans="1:6" ht="18.75" x14ac:dyDescent="0.2">
      <c r="A59" s="94"/>
      <c r="B59" s="99"/>
      <c r="C59" s="94"/>
      <c r="D59" s="94"/>
      <c r="E59" s="99"/>
      <c r="F59" s="149"/>
    </row>
    <row r="60" spans="1:6" ht="18.75" x14ac:dyDescent="0.2">
      <c r="A60" s="94"/>
      <c r="B60" s="99"/>
      <c r="C60" s="94"/>
      <c r="D60" s="94"/>
      <c r="E60" s="99"/>
      <c r="F60" s="149"/>
    </row>
    <row r="61" spans="1:6" ht="18.75" x14ac:dyDescent="0.2">
      <c r="A61" s="94"/>
      <c r="B61" s="99"/>
      <c r="C61" s="94"/>
      <c r="D61" s="94"/>
      <c r="E61" s="99"/>
      <c r="F61" s="149"/>
    </row>
    <row r="62" spans="1:6" ht="18.75" x14ac:dyDescent="0.2">
      <c r="A62" s="94"/>
      <c r="B62" s="99"/>
      <c r="C62" s="94"/>
      <c r="D62" s="94"/>
      <c r="E62" s="99"/>
      <c r="F62" s="149"/>
    </row>
    <row r="63" spans="1:6" ht="18.75" x14ac:dyDescent="0.2">
      <c r="A63" s="94"/>
      <c r="B63" s="99"/>
      <c r="C63" s="94"/>
      <c r="D63" s="94"/>
      <c r="E63" s="99"/>
      <c r="F63" s="149"/>
    </row>
    <row r="64" spans="1:6" ht="18.75" x14ac:dyDescent="0.2">
      <c r="A64" s="94"/>
      <c r="B64" s="99"/>
      <c r="C64" s="94"/>
      <c r="D64" s="94"/>
      <c r="E64" s="99"/>
      <c r="F64" s="149"/>
    </row>
    <row r="65" spans="1:6" ht="18.75" x14ac:dyDescent="0.2">
      <c r="A65" s="94"/>
      <c r="B65" s="99"/>
      <c r="C65" s="94"/>
      <c r="D65" s="94"/>
      <c r="E65" s="99"/>
      <c r="F65" s="149"/>
    </row>
    <row r="66" spans="1:6" ht="18.75" x14ac:dyDescent="0.2">
      <c r="A66" s="94"/>
      <c r="B66" s="99"/>
      <c r="C66" s="94"/>
      <c r="D66" s="94"/>
      <c r="E66" s="99"/>
      <c r="F66" s="149"/>
    </row>
    <row r="67" spans="1:6" ht="18.75" x14ac:dyDescent="0.2">
      <c r="A67" s="94"/>
      <c r="B67" s="99"/>
      <c r="C67" s="94"/>
      <c r="D67" s="94"/>
      <c r="E67" s="99"/>
      <c r="F67" s="149"/>
    </row>
    <row r="68" spans="1:6" ht="18.75" x14ac:dyDescent="0.2">
      <c r="A68" s="94"/>
      <c r="B68" s="99"/>
      <c r="C68" s="94"/>
      <c r="D68" s="94"/>
      <c r="E68" s="99"/>
      <c r="F68" s="149"/>
    </row>
    <row r="69" spans="1:6" ht="18.75" x14ac:dyDescent="0.2">
      <c r="A69" s="94"/>
      <c r="B69" s="99"/>
      <c r="C69" s="94"/>
      <c r="D69" s="94"/>
      <c r="E69" s="99"/>
      <c r="F69" s="149"/>
    </row>
    <row r="70" spans="1:6" ht="18.75" x14ac:dyDescent="0.2">
      <c r="A70" s="94"/>
      <c r="B70" s="99"/>
      <c r="C70" s="94"/>
      <c r="D70" s="94"/>
      <c r="E70" s="99"/>
      <c r="F70" s="149"/>
    </row>
    <row r="71" spans="1:6" ht="18.75" x14ac:dyDescent="0.2">
      <c r="A71" s="94"/>
      <c r="B71" s="99"/>
      <c r="C71" s="94"/>
      <c r="D71" s="94"/>
      <c r="E71" s="99"/>
      <c r="F71" s="149"/>
    </row>
    <row r="72" spans="1:6" ht="18.75" x14ac:dyDescent="0.2">
      <c r="A72" s="94"/>
      <c r="B72" s="99"/>
      <c r="C72" s="94"/>
      <c r="D72" s="94"/>
      <c r="E72" s="99"/>
      <c r="F72" s="149"/>
    </row>
    <row r="73" spans="1:6" ht="18.75" x14ac:dyDescent="0.2">
      <c r="A73" s="94"/>
      <c r="B73" s="99"/>
      <c r="C73" s="94"/>
      <c r="D73" s="94"/>
      <c r="E73" s="99"/>
      <c r="F73" s="149"/>
    </row>
    <row r="74" spans="1:6" ht="18.75" x14ac:dyDescent="0.2">
      <c r="A74" s="94"/>
      <c r="B74" s="99"/>
      <c r="C74" s="94"/>
      <c r="D74" s="94"/>
      <c r="E74" s="99"/>
      <c r="F74" s="149"/>
    </row>
    <row r="75" spans="1:6" ht="18.75" x14ac:dyDescent="0.2">
      <c r="A75" s="94"/>
      <c r="B75" s="99"/>
      <c r="C75" s="94"/>
      <c r="D75" s="94"/>
      <c r="E75" s="99"/>
      <c r="F75" s="149"/>
    </row>
    <row r="76" spans="1:6" ht="18.75" x14ac:dyDescent="0.2">
      <c r="A76" s="94"/>
      <c r="B76" s="99"/>
      <c r="C76" s="94"/>
      <c r="D76" s="94"/>
      <c r="E76" s="99"/>
      <c r="F76" s="149"/>
    </row>
    <row r="77" spans="1:6" ht="18.75" x14ac:dyDescent="0.2">
      <c r="A77" s="94"/>
      <c r="B77" s="99"/>
      <c r="C77" s="94"/>
      <c r="D77" s="94"/>
      <c r="E77" s="99"/>
      <c r="F77" s="149"/>
    </row>
    <row r="78" spans="1:6" ht="18.75" x14ac:dyDescent="0.2">
      <c r="A78" s="94"/>
      <c r="B78" s="99"/>
      <c r="C78" s="94"/>
      <c r="D78" s="94"/>
      <c r="E78" s="99"/>
      <c r="F78" s="149"/>
    </row>
    <row r="79" spans="1:6" ht="18.75" x14ac:dyDescent="0.2">
      <c r="A79" s="94"/>
      <c r="B79" s="99"/>
      <c r="C79" s="94"/>
      <c r="D79" s="94"/>
      <c r="E79" s="99"/>
      <c r="F79" s="149"/>
    </row>
    <row r="80" spans="1:6" ht="18.75" x14ac:dyDescent="0.2">
      <c r="A80" s="94"/>
      <c r="B80" s="99"/>
      <c r="C80" s="94"/>
      <c r="D80" s="94"/>
      <c r="E80" s="99"/>
      <c r="F80" s="149"/>
    </row>
    <row r="81" spans="1:6" ht="18.75" x14ac:dyDescent="0.2">
      <c r="A81" s="94"/>
      <c r="B81" s="99"/>
      <c r="C81" s="94"/>
      <c r="D81" s="94"/>
      <c r="E81" s="99"/>
      <c r="F81" s="149"/>
    </row>
    <row r="82" spans="1:6" ht="18.75" x14ac:dyDescent="0.2">
      <c r="A82" s="94"/>
      <c r="B82" s="99"/>
      <c r="C82" s="94"/>
      <c r="D82" s="94"/>
      <c r="E82" s="99"/>
      <c r="F82" s="149"/>
    </row>
    <row r="83" spans="1:6" ht="18.75" x14ac:dyDescent="0.2">
      <c r="A83" s="94"/>
      <c r="B83" s="99"/>
      <c r="C83" s="94"/>
      <c r="D83" s="94"/>
      <c r="E83" s="99"/>
      <c r="F83" s="149"/>
    </row>
    <row r="84" spans="1:6" ht="18.75" x14ac:dyDescent="0.2">
      <c r="A84" s="94"/>
      <c r="B84" s="99"/>
      <c r="C84" s="94"/>
      <c r="D84" s="94"/>
      <c r="E84" s="99"/>
      <c r="F84" s="149"/>
    </row>
    <row r="85" spans="1:6" ht="18.75" x14ac:dyDescent="0.2">
      <c r="A85" s="94"/>
      <c r="B85" s="99"/>
      <c r="C85" s="94"/>
      <c r="D85" s="94"/>
      <c r="E85" s="99"/>
      <c r="F85" s="149"/>
    </row>
    <row r="86" spans="1:6" ht="18.75" x14ac:dyDescent="0.2">
      <c r="A86" s="94"/>
      <c r="B86" s="99"/>
      <c r="C86" s="94"/>
      <c r="D86" s="94"/>
      <c r="E86" s="99"/>
      <c r="F86" s="149"/>
    </row>
    <row r="87" spans="1:6" ht="18.75" x14ac:dyDescent="0.2">
      <c r="A87" s="94"/>
      <c r="B87" s="99"/>
      <c r="C87" s="94"/>
      <c r="D87" s="94"/>
      <c r="E87" s="99"/>
      <c r="F87" s="149"/>
    </row>
    <row r="88" spans="1:6" ht="18.75" x14ac:dyDescent="0.2">
      <c r="A88" s="94"/>
      <c r="B88" s="99"/>
      <c r="C88" s="94"/>
      <c r="D88" s="94"/>
      <c r="E88" s="99"/>
      <c r="F88" s="149"/>
    </row>
    <row r="89" spans="1:6" ht="18.75" x14ac:dyDescent="0.2">
      <c r="A89" s="94"/>
      <c r="B89" s="99"/>
      <c r="C89" s="94"/>
      <c r="D89" s="94"/>
      <c r="E89" s="99"/>
      <c r="F89" s="149"/>
    </row>
    <row r="90" spans="1:6" ht="18.75" x14ac:dyDescent="0.2">
      <c r="A90" s="94"/>
      <c r="B90" s="99"/>
      <c r="C90" s="94"/>
      <c r="D90" s="94"/>
      <c r="E90" s="99"/>
      <c r="F90" s="149"/>
    </row>
    <row r="91" spans="1:6" ht="18.75" x14ac:dyDescent="0.2">
      <c r="A91" s="94"/>
      <c r="B91" s="99"/>
      <c r="C91" s="94"/>
      <c r="D91" s="94"/>
      <c r="E91" s="99"/>
      <c r="F91" s="149"/>
    </row>
    <row r="92" spans="1:6" ht="18.75" x14ac:dyDescent="0.2">
      <c r="A92" s="94"/>
      <c r="B92" s="99"/>
      <c r="C92" s="94"/>
      <c r="D92" s="94"/>
      <c r="E92" s="99"/>
      <c r="F92" s="149"/>
    </row>
    <row r="93" spans="1:6" ht="18.75" x14ac:dyDescent="0.2">
      <c r="A93" s="94"/>
      <c r="B93" s="99"/>
      <c r="C93" s="94"/>
      <c r="D93" s="94"/>
      <c r="E93" s="99"/>
      <c r="F93" s="149"/>
    </row>
    <row r="94" spans="1:6" ht="18.75" x14ac:dyDescent="0.2">
      <c r="A94" s="94"/>
      <c r="B94" s="99"/>
      <c r="C94" s="94"/>
      <c r="D94" s="94"/>
      <c r="E94" s="99"/>
      <c r="F94" s="149"/>
    </row>
    <row r="95" spans="1:6" ht="18.75" x14ac:dyDescent="0.2">
      <c r="A95" s="94"/>
      <c r="B95" s="99"/>
      <c r="C95" s="94"/>
      <c r="D95" s="94"/>
      <c r="E95" s="99"/>
      <c r="F95" s="149"/>
    </row>
    <row r="96" spans="1:6" ht="18.75" x14ac:dyDescent="0.2">
      <c r="A96" s="94"/>
      <c r="B96" s="99"/>
      <c r="C96" s="94"/>
      <c r="D96" s="94"/>
      <c r="E96" s="99"/>
      <c r="F96" s="149"/>
    </row>
    <row r="97" spans="1:6" ht="18.75" x14ac:dyDescent="0.2">
      <c r="A97" s="94"/>
      <c r="B97" s="99"/>
      <c r="C97" s="94"/>
      <c r="D97" s="94"/>
      <c r="E97" s="99"/>
      <c r="F97" s="149"/>
    </row>
    <row r="98" spans="1:6" ht="18.75" x14ac:dyDescent="0.2">
      <c r="A98" s="94"/>
      <c r="B98" s="99"/>
      <c r="C98" s="94"/>
      <c r="D98" s="94"/>
      <c r="E98" s="99"/>
      <c r="F98" s="149"/>
    </row>
    <row r="99" spans="1:6" ht="18.75" x14ac:dyDescent="0.2">
      <c r="A99" s="94"/>
      <c r="B99" s="99"/>
      <c r="C99" s="94"/>
      <c r="D99" s="94"/>
      <c r="E99" s="99"/>
      <c r="F99" s="149"/>
    </row>
    <row r="100" spans="1:6" ht="18.75" x14ac:dyDescent="0.2">
      <c r="A100" s="94"/>
      <c r="B100" s="99"/>
      <c r="C100" s="94"/>
      <c r="D100" s="94"/>
      <c r="E100" s="99"/>
      <c r="F100" s="149"/>
    </row>
    <row r="101" spans="1:6" ht="18.75" x14ac:dyDescent="0.2">
      <c r="A101" s="94"/>
      <c r="B101" s="99"/>
      <c r="C101" s="94"/>
      <c r="D101" s="94"/>
      <c r="E101" s="99"/>
      <c r="F101" s="149"/>
    </row>
    <row r="102" spans="1:6" ht="18.75" x14ac:dyDescent="0.2">
      <c r="A102" s="94"/>
      <c r="B102" s="99"/>
      <c r="C102" s="94"/>
      <c r="D102" s="94"/>
      <c r="E102" s="99"/>
      <c r="F102" s="149"/>
    </row>
    <row r="103" spans="1:6" ht="18.75" x14ac:dyDescent="0.2">
      <c r="A103" s="94"/>
      <c r="B103" s="99"/>
      <c r="C103" s="94"/>
      <c r="D103" s="94"/>
      <c r="E103" s="99"/>
      <c r="F103" s="149"/>
    </row>
    <row r="104" spans="1:6" ht="18.75" x14ac:dyDescent="0.2">
      <c r="A104" s="94"/>
      <c r="B104" s="99"/>
      <c r="C104" s="94"/>
      <c r="D104" s="94"/>
      <c r="E104" s="99"/>
      <c r="F104" s="149"/>
    </row>
    <row r="105" spans="1:6" ht="18.75" x14ac:dyDescent="0.2">
      <c r="A105" s="94"/>
      <c r="B105" s="99"/>
      <c r="C105" s="94"/>
      <c r="D105" s="94"/>
      <c r="E105" s="99"/>
      <c r="F105" s="149"/>
    </row>
    <row r="106" spans="1:6" ht="18.75" x14ac:dyDescent="0.2">
      <c r="A106" s="94"/>
      <c r="B106" s="99"/>
      <c r="C106" s="94"/>
      <c r="D106" s="94"/>
      <c r="E106" s="99"/>
      <c r="F106" s="149"/>
    </row>
    <row r="107" spans="1:6" ht="18.75" x14ac:dyDescent="0.2">
      <c r="A107" s="94"/>
      <c r="B107" s="99"/>
      <c r="C107" s="94"/>
      <c r="D107" s="94"/>
      <c r="E107" s="99"/>
      <c r="F107" s="149"/>
    </row>
    <row r="108" spans="1:6" ht="18.75" x14ac:dyDescent="0.2">
      <c r="A108" s="94"/>
      <c r="B108" s="99"/>
      <c r="C108" s="94"/>
      <c r="D108" s="94"/>
      <c r="E108" s="99"/>
      <c r="F108" s="149"/>
    </row>
    <row r="109" spans="1:6" ht="18.75" x14ac:dyDescent="0.2">
      <c r="A109" s="94"/>
      <c r="B109" s="99"/>
      <c r="C109" s="94"/>
      <c r="D109" s="94"/>
      <c r="E109" s="99"/>
      <c r="F109" s="149"/>
    </row>
    <row r="110" spans="1:6" ht="18.75" x14ac:dyDescent="0.2">
      <c r="A110" s="94"/>
      <c r="B110" s="99"/>
      <c r="C110" s="94"/>
      <c r="D110" s="94"/>
      <c r="E110" s="99"/>
      <c r="F110" s="149"/>
    </row>
    <row r="111" spans="1:6" ht="18.75" x14ac:dyDescent="0.2">
      <c r="A111" s="94"/>
      <c r="B111" s="99"/>
      <c r="C111" s="94"/>
      <c r="D111" s="94"/>
      <c r="E111" s="99"/>
      <c r="F111" s="149"/>
    </row>
    <row r="112" spans="1:6" ht="18.75" x14ac:dyDescent="0.2">
      <c r="A112" s="94"/>
      <c r="B112" s="99"/>
      <c r="C112" s="94"/>
      <c r="D112" s="94"/>
      <c r="E112" s="99"/>
      <c r="F112" s="149"/>
    </row>
    <row r="113" spans="1:6" ht="18.75" x14ac:dyDescent="0.2">
      <c r="A113" s="94"/>
      <c r="B113" s="99"/>
      <c r="C113" s="94"/>
      <c r="D113" s="94"/>
      <c r="E113" s="99"/>
      <c r="F113" s="149"/>
    </row>
    <row r="114" spans="1:6" ht="18.75" x14ac:dyDescent="0.2">
      <c r="A114" s="94"/>
      <c r="B114" s="99"/>
      <c r="C114" s="94"/>
      <c r="D114" s="94"/>
      <c r="E114" s="99"/>
      <c r="F114" s="149"/>
    </row>
    <row r="115" spans="1:6" ht="18.75" x14ac:dyDescent="0.2">
      <c r="A115" s="94"/>
      <c r="B115" s="99"/>
      <c r="C115" s="94"/>
      <c r="D115" s="94"/>
      <c r="E115" s="99"/>
      <c r="F115" s="149"/>
    </row>
    <row r="116" spans="1:6" ht="18.75" x14ac:dyDescent="0.2">
      <c r="A116" s="94"/>
      <c r="B116" s="99"/>
      <c r="C116" s="94"/>
      <c r="D116" s="94"/>
      <c r="E116" s="99"/>
      <c r="F116" s="149"/>
    </row>
    <row r="117" spans="1:6" ht="18.75" x14ac:dyDescent="0.2">
      <c r="A117" s="94"/>
      <c r="B117" s="99"/>
      <c r="C117" s="94"/>
      <c r="D117" s="94"/>
      <c r="E117" s="99"/>
      <c r="F117" s="149"/>
    </row>
    <row r="118" spans="1:6" ht="18.75" x14ac:dyDescent="0.2">
      <c r="A118" s="94"/>
      <c r="B118" s="99"/>
      <c r="C118" s="94"/>
      <c r="D118" s="94"/>
      <c r="E118" s="99"/>
      <c r="F118" s="149"/>
    </row>
    <row r="119" spans="1:6" ht="18.75" x14ac:dyDescent="0.2">
      <c r="A119" s="94"/>
      <c r="B119" s="99"/>
      <c r="C119" s="94"/>
      <c r="D119" s="94"/>
      <c r="E119" s="99"/>
      <c r="F119" s="149"/>
    </row>
    <row r="120" spans="1:6" ht="18.75" x14ac:dyDescent="0.2">
      <c r="A120" s="94"/>
      <c r="B120" s="99"/>
      <c r="C120" s="94"/>
      <c r="D120" s="94"/>
      <c r="E120" s="99"/>
      <c r="F120" s="149"/>
    </row>
    <row r="121" spans="1:6" ht="18.75" x14ac:dyDescent="0.2">
      <c r="A121" s="94"/>
      <c r="B121" s="99"/>
      <c r="C121" s="94"/>
      <c r="D121" s="94"/>
      <c r="E121" s="99"/>
      <c r="F121" s="149"/>
    </row>
    <row r="122" spans="1:6" ht="18.75" x14ac:dyDescent="0.2">
      <c r="A122" s="94"/>
      <c r="B122" s="99"/>
      <c r="C122" s="94"/>
      <c r="D122" s="94"/>
      <c r="E122" s="99"/>
      <c r="F122" s="149"/>
    </row>
    <row r="123" spans="1:6" ht="18.75" x14ac:dyDescent="0.2">
      <c r="A123" s="94"/>
      <c r="B123" s="99"/>
      <c r="C123" s="94"/>
      <c r="D123" s="94"/>
      <c r="E123" s="99"/>
      <c r="F123" s="149"/>
    </row>
    <row r="124" spans="1:6" ht="18.75" x14ac:dyDescent="0.2">
      <c r="A124" s="94"/>
      <c r="B124" s="99"/>
      <c r="C124" s="94"/>
      <c r="D124" s="94"/>
      <c r="E124" s="99"/>
      <c r="F124" s="149"/>
    </row>
    <row r="125" spans="1:6" ht="18.75" x14ac:dyDescent="0.2">
      <c r="A125" s="94"/>
      <c r="B125" s="99"/>
      <c r="C125" s="94"/>
      <c r="D125" s="94"/>
      <c r="E125" s="99"/>
      <c r="F125" s="149"/>
    </row>
    <row r="126" spans="1:6" ht="18.75" x14ac:dyDescent="0.2">
      <c r="A126" s="94"/>
      <c r="B126" s="99"/>
      <c r="C126" s="94"/>
      <c r="D126" s="94"/>
      <c r="E126" s="99"/>
      <c r="F126" s="149"/>
    </row>
    <row r="127" spans="1:6" ht="18.75" x14ac:dyDescent="0.2">
      <c r="A127" s="94"/>
      <c r="B127" s="99"/>
      <c r="C127" s="94"/>
      <c r="D127" s="94"/>
      <c r="E127" s="99"/>
      <c r="F127" s="149"/>
    </row>
    <row r="128" spans="1:6" ht="18.75" x14ac:dyDescent="0.2">
      <c r="A128" s="94"/>
      <c r="B128" s="99"/>
      <c r="C128" s="94"/>
      <c r="D128" s="94"/>
      <c r="E128" s="99"/>
      <c r="F128" s="149"/>
    </row>
    <row r="129" spans="1:6" ht="18.75" x14ac:dyDescent="0.2">
      <c r="A129" s="94"/>
      <c r="B129" s="99"/>
      <c r="C129" s="94"/>
      <c r="D129" s="94"/>
      <c r="E129" s="99"/>
      <c r="F129" s="149"/>
    </row>
    <row r="130" spans="1:6" ht="18.75" x14ac:dyDescent="0.2">
      <c r="A130" s="94"/>
      <c r="B130" s="99"/>
      <c r="C130" s="94"/>
      <c r="D130" s="94"/>
      <c r="E130" s="99"/>
      <c r="F130" s="149"/>
    </row>
    <row r="131" spans="1:6" ht="18.75" x14ac:dyDescent="0.2">
      <c r="A131" s="94"/>
      <c r="B131" s="99"/>
      <c r="C131" s="94"/>
      <c r="D131" s="94"/>
      <c r="E131" s="99"/>
      <c r="F131" s="149"/>
    </row>
    <row r="132" spans="1:6" ht="18.75" x14ac:dyDescent="0.2">
      <c r="A132" s="94"/>
      <c r="B132" s="99"/>
      <c r="C132" s="94"/>
      <c r="D132" s="94"/>
      <c r="E132" s="99"/>
      <c r="F132" s="149"/>
    </row>
    <row r="133" spans="1:6" ht="18.75" x14ac:dyDescent="0.2">
      <c r="A133" s="94"/>
      <c r="B133" s="99"/>
      <c r="C133" s="94"/>
      <c r="D133" s="94"/>
      <c r="E133" s="99"/>
      <c r="F133" s="149"/>
    </row>
    <row r="134" spans="1:6" ht="18.75" x14ac:dyDescent="0.2">
      <c r="A134" s="94"/>
      <c r="B134" s="99"/>
      <c r="C134" s="94"/>
      <c r="D134" s="94"/>
      <c r="E134" s="99"/>
      <c r="F134" s="149"/>
    </row>
    <row r="135" spans="1:6" ht="18.75" x14ac:dyDescent="0.2">
      <c r="A135" s="94"/>
      <c r="B135" s="99"/>
      <c r="C135" s="94"/>
      <c r="D135" s="94"/>
      <c r="E135" s="99"/>
      <c r="F135" s="149"/>
    </row>
    <row r="136" spans="1:6" ht="18.75" x14ac:dyDescent="0.2">
      <c r="A136" s="94"/>
      <c r="B136" s="99"/>
      <c r="C136" s="94"/>
      <c r="D136" s="94"/>
      <c r="E136" s="99"/>
      <c r="F136" s="149"/>
    </row>
    <row r="137" spans="1:6" ht="18.75" x14ac:dyDescent="0.2">
      <c r="A137" s="94"/>
      <c r="B137" s="99"/>
      <c r="C137" s="94"/>
      <c r="D137" s="94"/>
      <c r="E137" s="99"/>
      <c r="F137" s="149"/>
    </row>
    <row r="138" spans="1:6" ht="18.75" x14ac:dyDescent="0.2">
      <c r="A138" s="94"/>
      <c r="B138" s="99"/>
      <c r="C138" s="94"/>
      <c r="D138" s="94"/>
      <c r="E138" s="99"/>
      <c r="F138" s="149"/>
    </row>
    <row r="139" spans="1:6" ht="18.75" x14ac:dyDescent="0.2">
      <c r="A139" s="94"/>
      <c r="B139" s="99"/>
      <c r="C139" s="94"/>
      <c r="D139" s="94"/>
      <c r="E139" s="99"/>
      <c r="F139" s="149"/>
    </row>
    <row r="140" spans="1:6" ht="18.75" x14ac:dyDescent="0.2">
      <c r="A140" s="94"/>
      <c r="B140" s="99"/>
      <c r="C140" s="94"/>
      <c r="D140" s="94"/>
      <c r="E140" s="99"/>
      <c r="F140" s="149"/>
    </row>
    <row r="141" spans="1:6" ht="18.75" x14ac:dyDescent="0.2">
      <c r="A141" s="94"/>
      <c r="B141" s="99"/>
      <c r="C141" s="94"/>
      <c r="D141" s="94"/>
      <c r="E141" s="99"/>
      <c r="F141" s="149"/>
    </row>
    <row r="142" spans="1:6" ht="18.75" x14ac:dyDescent="0.2">
      <c r="A142" s="94"/>
      <c r="B142" s="99"/>
      <c r="C142" s="94"/>
      <c r="D142" s="94"/>
      <c r="E142" s="99"/>
      <c r="F142" s="149"/>
    </row>
    <row r="143" spans="1:6" ht="18.75" x14ac:dyDescent="0.2">
      <c r="A143" s="94"/>
      <c r="B143" s="99"/>
      <c r="C143" s="94"/>
      <c r="D143" s="94"/>
      <c r="E143" s="99"/>
      <c r="F143" s="149"/>
    </row>
    <row r="144" spans="1:6" ht="18.75" x14ac:dyDescent="0.2">
      <c r="A144" s="94"/>
      <c r="B144" s="99"/>
      <c r="C144" s="94"/>
      <c r="D144" s="94"/>
      <c r="E144" s="99"/>
      <c r="F144" s="149"/>
    </row>
    <row r="145" spans="1:6" ht="18.75" x14ac:dyDescent="0.2">
      <c r="A145" s="94"/>
      <c r="B145" s="99"/>
      <c r="C145" s="94"/>
      <c r="D145" s="94"/>
      <c r="E145" s="99"/>
      <c r="F145" s="149"/>
    </row>
    <row r="146" spans="1:6" ht="18.75" x14ac:dyDescent="0.2">
      <c r="A146" s="94"/>
      <c r="B146" s="99"/>
      <c r="C146" s="94"/>
      <c r="D146" s="94"/>
      <c r="E146" s="99"/>
      <c r="F146" s="149"/>
    </row>
    <row r="147" spans="1:6" ht="18.75" x14ac:dyDescent="0.2">
      <c r="A147" s="94"/>
      <c r="B147" s="99"/>
      <c r="C147" s="94"/>
      <c r="D147" s="94"/>
      <c r="E147" s="99"/>
      <c r="F147" s="149"/>
    </row>
    <row r="148" spans="1:6" ht="18.75" x14ac:dyDescent="0.2">
      <c r="A148" s="94"/>
      <c r="B148" s="99"/>
      <c r="C148" s="94"/>
      <c r="D148" s="94"/>
      <c r="E148" s="99"/>
      <c r="F148" s="149"/>
    </row>
    <row r="149" spans="1:6" ht="18.75" x14ac:dyDescent="0.2">
      <c r="A149" s="94"/>
      <c r="B149" s="99"/>
      <c r="C149" s="94"/>
      <c r="D149" s="94"/>
      <c r="E149" s="99"/>
      <c r="F149" s="149"/>
    </row>
    <row r="150" spans="1:6" ht="18.75" x14ac:dyDescent="0.2">
      <c r="A150" s="94"/>
      <c r="B150" s="99"/>
      <c r="C150" s="94"/>
      <c r="D150" s="94"/>
      <c r="E150" s="99"/>
      <c r="F150" s="149"/>
    </row>
    <row r="151" spans="1:6" ht="18.75" x14ac:dyDescent="0.2">
      <c r="A151" s="94"/>
      <c r="B151" s="99"/>
      <c r="C151" s="94"/>
      <c r="D151" s="94"/>
      <c r="E151" s="99"/>
      <c r="F151" s="149"/>
    </row>
    <row r="152" spans="1:6" ht="18.75" x14ac:dyDescent="0.2">
      <c r="A152" s="94"/>
      <c r="B152" s="99"/>
      <c r="C152" s="94"/>
      <c r="D152" s="94"/>
      <c r="E152" s="99"/>
      <c r="F152" s="149"/>
    </row>
    <row r="153" spans="1:6" ht="18.75" x14ac:dyDescent="0.2">
      <c r="A153" s="94"/>
      <c r="B153" s="99"/>
      <c r="C153" s="94"/>
      <c r="D153" s="94"/>
      <c r="E153" s="99"/>
      <c r="F153" s="149"/>
    </row>
    <row r="154" spans="1:6" ht="18.75" x14ac:dyDescent="0.2">
      <c r="A154" s="94"/>
      <c r="B154" s="99"/>
      <c r="C154" s="94"/>
      <c r="D154" s="94"/>
      <c r="E154" s="99"/>
      <c r="F154" s="149"/>
    </row>
    <row r="155" spans="1:6" ht="18.75" x14ac:dyDescent="0.2">
      <c r="A155" s="94"/>
      <c r="B155" s="99"/>
      <c r="C155" s="94"/>
      <c r="D155" s="94"/>
      <c r="E155" s="99"/>
      <c r="F155" s="149"/>
    </row>
    <row r="156" spans="1:6" ht="18.75" x14ac:dyDescent="0.2">
      <c r="A156" s="94"/>
      <c r="B156" s="99"/>
      <c r="C156" s="94"/>
      <c r="D156" s="94"/>
      <c r="E156" s="99"/>
      <c r="F156" s="149"/>
    </row>
    <row r="157" spans="1:6" ht="18.75" x14ac:dyDescent="0.2">
      <c r="A157" s="94"/>
      <c r="B157" s="99"/>
      <c r="C157" s="94"/>
      <c r="D157" s="94"/>
      <c r="E157" s="99"/>
      <c r="F157" s="149"/>
    </row>
    <row r="158" spans="1:6" ht="18.75" x14ac:dyDescent="0.2">
      <c r="A158" s="94"/>
      <c r="B158" s="99"/>
      <c r="C158" s="94"/>
      <c r="D158" s="94"/>
      <c r="E158" s="99"/>
      <c r="F158" s="149"/>
    </row>
    <row r="159" spans="1:6" ht="18.75" x14ac:dyDescent="0.2">
      <c r="A159" s="94"/>
      <c r="B159" s="99"/>
      <c r="C159" s="94"/>
      <c r="D159" s="94"/>
      <c r="E159" s="99"/>
      <c r="F159" s="149"/>
    </row>
    <row r="160" spans="1:6" ht="18.75" x14ac:dyDescent="0.2">
      <c r="A160" s="94"/>
      <c r="B160" s="99"/>
      <c r="C160" s="94"/>
      <c r="D160" s="94"/>
      <c r="E160" s="99"/>
      <c r="F160" s="149"/>
    </row>
    <row r="161" spans="1:6" ht="18.75" x14ac:dyDescent="0.2">
      <c r="A161" s="94"/>
      <c r="B161" s="99"/>
      <c r="C161" s="94"/>
      <c r="D161" s="94"/>
      <c r="E161" s="99"/>
      <c r="F161" s="149"/>
    </row>
    <row r="162" spans="1:6" ht="18.75" x14ac:dyDescent="0.2">
      <c r="A162" s="94"/>
      <c r="B162" s="99"/>
      <c r="C162" s="94"/>
      <c r="D162" s="94"/>
      <c r="E162" s="99"/>
      <c r="F162" s="149"/>
    </row>
    <row r="163" spans="1:6" ht="18.75" x14ac:dyDescent="0.2">
      <c r="A163" s="94"/>
      <c r="B163" s="99"/>
      <c r="C163" s="94"/>
      <c r="D163" s="94"/>
      <c r="E163" s="99"/>
      <c r="F163" s="149"/>
    </row>
    <row r="164" spans="1:6" ht="18.75" x14ac:dyDescent="0.2">
      <c r="A164" s="94"/>
      <c r="B164" s="99"/>
      <c r="C164" s="94"/>
      <c r="D164" s="94"/>
      <c r="E164" s="99"/>
      <c r="F164" s="149"/>
    </row>
    <row r="165" spans="1:6" ht="18.75" x14ac:dyDescent="0.2">
      <c r="A165" s="94"/>
      <c r="B165" s="99"/>
      <c r="C165" s="94"/>
      <c r="D165" s="94"/>
      <c r="E165" s="99"/>
      <c r="F165" s="149"/>
    </row>
    <row r="166" spans="1:6" ht="18.75" x14ac:dyDescent="0.2">
      <c r="A166" s="94"/>
      <c r="B166" s="99"/>
      <c r="C166" s="94"/>
      <c r="D166" s="94"/>
      <c r="E166" s="99"/>
      <c r="F166" s="149"/>
    </row>
    <row r="167" spans="1:6" ht="18.75" x14ac:dyDescent="0.2">
      <c r="A167" s="94"/>
      <c r="B167" s="99"/>
      <c r="C167" s="94"/>
      <c r="D167" s="94"/>
      <c r="E167" s="99"/>
      <c r="F167" s="149"/>
    </row>
    <row r="168" spans="1:6" ht="18.75" x14ac:dyDescent="0.2">
      <c r="A168" s="94"/>
      <c r="B168" s="99"/>
      <c r="C168" s="94"/>
      <c r="D168" s="94"/>
      <c r="E168" s="99"/>
      <c r="F168" s="149"/>
    </row>
    <row r="169" spans="1:6" ht="18.75" x14ac:dyDescent="0.2">
      <c r="A169" s="94"/>
      <c r="B169" s="99"/>
      <c r="C169" s="94"/>
      <c r="D169" s="94"/>
      <c r="E169" s="99"/>
      <c r="F169" s="149"/>
    </row>
    <row r="170" spans="1:6" ht="18.75" x14ac:dyDescent="0.2">
      <c r="A170" s="94"/>
      <c r="B170" s="99"/>
      <c r="C170" s="94"/>
      <c r="D170" s="94"/>
      <c r="E170" s="99"/>
      <c r="F170" s="149"/>
    </row>
    <row r="171" spans="1:6" ht="18.75" x14ac:dyDescent="0.2">
      <c r="A171" s="94"/>
      <c r="B171" s="99"/>
      <c r="C171" s="94"/>
      <c r="D171" s="94"/>
      <c r="E171" s="99"/>
      <c r="F171" s="149"/>
    </row>
    <row r="172" spans="1:6" ht="18.75" x14ac:dyDescent="0.2">
      <c r="A172" s="94"/>
      <c r="B172" s="99"/>
      <c r="C172" s="94"/>
      <c r="D172" s="94"/>
      <c r="E172" s="99"/>
      <c r="F172" s="149"/>
    </row>
    <row r="173" spans="1:6" ht="18.75" x14ac:dyDescent="0.2">
      <c r="A173" s="94"/>
      <c r="B173" s="99"/>
      <c r="C173" s="94"/>
      <c r="D173" s="94"/>
      <c r="E173" s="99"/>
      <c r="F173" s="149"/>
    </row>
    <row r="174" spans="1:6" ht="18.75" x14ac:dyDescent="0.2">
      <c r="A174" s="94"/>
      <c r="B174" s="99"/>
      <c r="C174" s="94"/>
      <c r="D174" s="94"/>
      <c r="E174" s="99"/>
      <c r="F174" s="149"/>
    </row>
    <row r="175" spans="1:6" ht="18.75" x14ac:dyDescent="0.2">
      <c r="A175" s="94"/>
      <c r="B175" s="99"/>
      <c r="C175" s="94"/>
      <c r="D175" s="94"/>
      <c r="E175" s="99"/>
      <c r="F175" s="149"/>
    </row>
    <row r="176" spans="1:6" ht="18.75" x14ac:dyDescent="0.2">
      <c r="A176" s="94"/>
      <c r="B176" s="99"/>
      <c r="C176" s="94"/>
      <c r="D176" s="94"/>
      <c r="E176" s="99"/>
      <c r="F176" s="149"/>
    </row>
    <row r="177" spans="1:6" ht="18.75" x14ac:dyDescent="0.2">
      <c r="A177" s="94"/>
      <c r="B177" s="99"/>
      <c r="C177" s="94"/>
      <c r="D177" s="94"/>
      <c r="E177" s="99"/>
      <c r="F177" s="149"/>
    </row>
    <row r="178" spans="1:6" ht="18.75" x14ac:dyDescent="0.2">
      <c r="A178" s="94"/>
      <c r="B178" s="99"/>
      <c r="C178" s="94"/>
      <c r="D178" s="94"/>
      <c r="E178" s="99"/>
      <c r="F178" s="149"/>
    </row>
    <row r="179" spans="1:6" ht="18.75" x14ac:dyDescent="0.2">
      <c r="A179" s="94"/>
      <c r="B179" s="99"/>
      <c r="C179" s="94"/>
      <c r="D179" s="94"/>
      <c r="E179" s="99"/>
      <c r="F179" s="149"/>
    </row>
    <row r="180" spans="1:6" ht="18.75" x14ac:dyDescent="0.2">
      <c r="A180" s="94"/>
      <c r="B180" s="99"/>
      <c r="C180" s="94"/>
      <c r="D180" s="94"/>
      <c r="E180" s="99"/>
      <c r="F180" s="149"/>
    </row>
    <row r="181" spans="1:6" ht="18.75" x14ac:dyDescent="0.2">
      <c r="A181" s="94"/>
      <c r="B181" s="99"/>
      <c r="C181" s="94"/>
      <c r="D181" s="94"/>
      <c r="E181" s="99"/>
      <c r="F181" s="149"/>
    </row>
    <row r="182" spans="1:6" ht="18.75" x14ac:dyDescent="0.2">
      <c r="A182" s="94"/>
      <c r="B182" s="99"/>
      <c r="C182" s="94"/>
      <c r="D182" s="94"/>
      <c r="E182" s="99"/>
      <c r="F182" s="149"/>
    </row>
    <row r="183" spans="1:6" ht="18.75" x14ac:dyDescent="0.2">
      <c r="A183" s="94"/>
      <c r="B183" s="99"/>
      <c r="C183" s="94"/>
      <c r="D183" s="94"/>
      <c r="E183" s="99"/>
      <c r="F183" s="149"/>
    </row>
    <row r="184" spans="1:6" ht="18.75" x14ac:dyDescent="0.2">
      <c r="A184" s="94"/>
      <c r="B184" s="99"/>
      <c r="C184" s="94"/>
      <c r="D184" s="94"/>
      <c r="E184" s="99"/>
      <c r="F184" s="149"/>
    </row>
    <row r="185" spans="1:6" ht="18.75" x14ac:dyDescent="0.2">
      <c r="A185" s="94"/>
      <c r="B185" s="99"/>
      <c r="C185" s="94"/>
      <c r="D185" s="94"/>
      <c r="E185" s="99"/>
      <c r="F185" s="149"/>
    </row>
    <row r="186" spans="1:6" ht="18.75" x14ac:dyDescent="0.2">
      <c r="A186" s="94"/>
      <c r="B186" s="99"/>
      <c r="C186" s="94"/>
      <c r="D186" s="94"/>
      <c r="E186" s="99"/>
      <c r="F186" s="149"/>
    </row>
    <row r="187" spans="1:6" ht="18.75" x14ac:dyDescent="0.2">
      <c r="A187" s="94"/>
      <c r="B187" s="99"/>
      <c r="C187" s="94"/>
      <c r="D187" s="94"/>
      <c r="E187" s="99"/>
      <c r="F187" s="149"/>
    </row>
    <row r="188" spans="1:6" ht="18.75" x14ac:dyDescent="0.2">
      <c r="A188" s="94"/>
      <c r="B188" s="99"/>
      <c r="C188" s="94"/>
      <c r="D188" s="94"/>
      <c r="E188" s="99"/>
      <c r="F188" s="149"/>
    </row>
    <row r="189" spans="1:6" ht="18.75" x14ac:dyDescent="0.2">
      <c r="A189" s="94"/>
      <c r="B189" s="99"/>
      <c r="C189" s="94"/>
      <c r="D189" s="94"/>
      <c r="E189" s="99"/>
      <c r="F189" s="149"/>
    </row>
    <row r="190" spans="1:6" ht="18.75" x14ac:dyDescent="0.2">
      <c r="A190" s="94"/>
      <c r="B190" s="99"/>
      <c r="C190" s="94"/>
      <c r="D190" s="94"/>
      <c r="E190" s="99"/>
      <c r="F190" s="149"/>
    </row>
    <row r="191" spans="1:6" ht="18.75" x14ac:dyDescent="0.2">
      <c r="A191" s="94"/>
      <c r="B191" s="99"/>
      <c r="C191" s="94"/>
      <c r="D191" s="94"/>
      <c r="E191" s="99"/>
      <c r="F191" s="149"/>
    </row>
    <row r="192" spans="1:6" ht="18.75" x14ac:dyDescent="0.2">
      <c r="A192" s="94"/>
      <c r="B192" s="99"/>
      <c r="C192" s="94"/>
      <c r="D192" s="94"/>
      <c r="E192" s="99"/>
      <c r="F192" s="149"/>
    </row>
    <row r="193" spans="1:6" ht="18.75" x14ac:dyDescent="0.2">
      <c r="A193" s="94"/>
      <c r="B193" s="99"/>
      <c r="C193" s="94"/>
      <c r="D193" s="94"/>
      <c r="E193" s="99"/>
      <c r="F193" s="149"/>
    </row>
    <row r="194" spans="1:6" ht="18.75" x14ac:dyDescent="0.2">
      <c r="A194" s="94"/>
      <c r="B194" s="99"/>
      <c r="C194" s="94"/>
      <c r="D194" s="94"/>
      <c r="E194" s="99"/>
      <c r="F194" s="149"/>
    </row>
    <row r="195" spans="1:6" ht="18.75" x14ac:dyDescent="0.2">
      <c r="A195" s="94"/>
      <c r="B195" s="99"/>
      <c r="C195" s="94"/>
      <c r="D195" s="94"/>
      <c r="E195" s="99"/>
      <c r="F195" s="149"/>
    </row>
    <row r="196" spans="1:6" ht="18.75" x14ac:dyDescent="0.2">
      <c r="A196" s="94"/>
      <c r="B196" s="99"/>
      <c r="C196" s="94"/>
      <c r="D196" s="94"/>
      <c r="E196" s="99"/>
      <c r="F196" s="149"/>
    </row>
    <row r="197" spans="1:6" ht="18.75" x14ac:dyDescent="0.2">
      <c r="A197" s="94"/>
      <c r="B197" s="99"/>
      <c r="C197" s="94"/>
      <c r="D197" s="94"/>
      <c r="E197" s="99"/>
      <c r="F197" s="149"/>
    </row>
    <row r="198" spans="1:6" ht="18.75" x14ac:dyDescent="0.2">
      <c r="A198" s="94"/>
      <c r="B198" s="99"/>
      <c r="C198" s="94"/>
      <c r="D198" s="94"/>
      <c r="E198" s="99"/>
      <c r="F198" s="149"/>
    </row>
    <row r="199" spans="1:6" ht="18.75" x14ac:dyDescent="0.2">
      <c r="A199" s="94"/>
      <c r="B199" s="99"/>
      <c r="C199" s="94"/>
      <c r="D199" s="94"/>
      <c r="E199" s="99"/>
      <c r="F199" s="149"/>
    </row>
    <row r="200" spans="1:6" ht="18.75" x14ac:dyDescent="0.2">
      <c r="A200" s="94"/>
      <c r="B200" s="99"/>
      <c r="C200" s="94"/>
      <c r="D200" s="94"/>
      <c r="E200" s="99"/>
      <c r="F200" s="149"/>
    </row>
    <row r="201" spans="1:6" ht="18.75" x14ac:dyDescent="0.2">
      <c r="A201" s="94"/>
      <c r="B201" s="99"/>
      <c r="C201" s="94"/>
      <c r="D201" s="94"/>
      <c r="E201" s="99"/>
      <c r="F201" s="149"/>
    </row>
    <row r="202" spans="1:6" ht="18.75" x14ac:dyDescent="0.2">
      <c r="A202" s="94"/>
      <c r="B202" s="99"/>
      <c r="C202" s="94"/>
      <c r="D202" s="94"/>
      <c r="E202" s="99"/>
      <c r="F202" s="149"/>
    </row>
    <row r="203" spans="1:6" ht="18.75" x14ac:dyDescent="0.2">
      <c r="A203" s="94"/>
      <c r="B203" s="99"/>
      <c r="C203" s="94"/>
      <c r="D203" s="94"/>
      <c r="E203" s="99"/>
      <c r="F203" s="149"/>
    </row>
    <row r="204" spans="1:6" ht="18.75" x14ac:dyDescent="0.2">
      <c r="A204" s="94"/>
      <c r="B204" s="99"/>
      <c r="C204" s="94"/>
      <c r="D204" s="94"/>
      <c r="E204" s="99"/>
      <c r="F204" s="149"/>
    </row>
    <row r="205" spans="1:6" ht="18.75" x14ac:dyDescent="0.2">
      <c r="A205" s="94"/>
      <c r="B205" s="99"/>
      <c r="C205" s="94"/>
      <c r="D205" s="94"/>
      <c r="E205" s="99"/>
      <c r="F205" s="149"/>
    </row>
    <row r="206" spans="1:6" ht="18.75" x14ac:dyDescent="0.2">
      <c r="A206" s="94"/>
      <c r="B206" s="99"/>
      <c r="C206" s="94"/>
      <c r="D206" s="94"/>
      <c r="E206" s="99"/>
      <c r="F206" s="149"/>
    </row>
    <row r="207" spans="1:6" ht="18.75" x14ac:dyDescent="0.2">
      <c r="A207" s="94"/>
      <c r="B207" s="99"/>
      <c r="C207" s="94"/>
      <c r="D207" s="94"/>
      <c r="E207" s="99"/>
      <c r="F207" s="149"/>
    </row>
    <row r="208" spans="1:6" ht="18.75" x14ac:dyDescent="0.2">
      <c r="A208" s="94"/>
      <c r="B208" s="99"/>
      <c r="C208" s="94"/>
      <c r="D208" s="94"/>
      <c r="E208" s="99"/>
      <c r="F208" s="149"/>
    </row>
    <row r="209" spans="1:6" ht="18.75" x14ac:dyDescent="0.2">
      <c r="A209" s="94"/>
      <c r="B209" s="99"/>
      <c r="C209" s="94"/>
      <c r="D209" s="94"/>
      <c r="E209" s="99"/>
      <c r="F209" s="149"/>
    </row>
    <row r="210" spans="1:6" ht="18.75" x14ac:dyDescent="0.2">
      <c r="A210" s="94"/>
      <c r="B210" s="99"/>
      <c r="C210" s="94"/>
      <c r="D210" s="94"/>
      <c r="E210" s="99"/>
      <c r="F210" s="149"/>
    </row>
    <row r="211" spans="1:6" ht="18.75" x14ac:dyDescent="0.2">
      <c r="A211" s="94"/>
      <c r="B211" s="99"/>
      <c r="C211" s="94"/>
      <c r="D211" s="94"/>
      <c r="E211" s="99"/>
      <c r="F211" s="149"/>
    </row>
    <row r="212" spans="1:6" ht="18.75" x14ac:dyDescent="0.2">
      <c r="A212" s="94"/>
      <c r="B212" s="99"/>
      <c r="C212" s="94"/>
      <c r="D212" s="94"/>
      <c r="E212" s="99"/>
      <c r="F212" s="149"/>
    </row>
    <row r="213" spans="1:6" ht="18.75" x14ac:dyDescent="0.2">
      <c r="A213" s="94"/>
      <c r="B213" s="99"/>
      <c r="C213" s="94"/>
      <c r="D213" s="94"/>
      <c r="E213" s="99"/>
      <c r="F213" s="149"/>
    </row>
    <row r="214" spans="1:6" ht="18.75" x14ac:dyDescent="0.2">
      <c r="A214" s="94"/>
      <c r="B214" s="99"/>
      <c r="C214" s="94"/>
      <c r="D214" s="94"/>
      <c r="E214" s="99"/>
      <c r="F214" s="149"/>
    </row>
    <row r="215" spans="1:6" ht="18.75" x14ac:dyDescent="0.2">
      <c r="A215" s="94"/>
      <c r="B215" s="99"/>
      <c r="C215" s="94"/>
      <c r="D215" s="94"/>
      <c r="E215" s="99"/>
      <c r="F215" s="149"/>
    </row>
    <row r="216" spans="1:6" ht="18.75" x14ac:dyDescent="0.2">
      <c r="A216" s="94"/>
      <c r="B216" s="99"/>
      <c r="C216" s="94"/>
      <c r="D216" s="94"/>
      <c r="E216" s="99"/>
      <c r="F216" s="149"/>
    </row>
    <row r="217" spans="1:6" ht="18.75" x14ac:dyDescent="0.2">
      <c r="A217" s="94"/>
      <c r="B217" s="99"/>
      <c r="C217" s="94"/>
      <c r="D217" s="94"/>
      <c r="E217" s="99"/>
      <c r="F217" s="149"/>
    </row>
    <row r="218" spans="1:6" ht="18.75" x14ac:dyDescent="0.2">
      <c r="A218" s="94"/>
      <c r="B218" s="99"/>
      <c r="C218" s="94"/>
      <c r="D218" s="94"/>
      <c r="E218" s="99"/>
      <c r="F218" s="149"/>
    </row>
    <row r="219" spans="1:6" ht="18.75" x14ac:dyDescent="0.2">
      <c r="A219" s="94"/>
      <c r="B219" s="99"/>
      <c r="C219" s="94"/>
      <c r="D219" s="94"/>
      <c r="E219" s="99"/>
      <c r="F219" s="149"/>
    </row>
    <row r="220" spans="1:6" ht="18.75" x14ac:dyDescent="0.2">
      <c r="A220" s="94"/>
      <c r="B220" s="99"/>
      <c r="C220" s="94"/>
      <c r="D220" s="94"/>
      <c r="E220" s="99"/>
      <c r="F220" s="149"/>
    </row>
    <row r="221" spans="1:6" ht="18.75" x14ac:dyDescent="0.2">
      <c r="A221" s="94"/>
      <c r="B221" s="99"/>
      <c r="C221" s="94"/>
      <c r="D221" s="94"/>
      <c r="E221" s="99"/>
      <c r="F221" s="149"/>
    </row>
    <row r="222" spans="1:6" ht="18.75" x14ac:dyDescent="0.2">
      <c r="A222" s="94"/>
      <c r="B222" s="99"/>
      <c r="C222" s="94"/>
      <c r="D222" s="94"/>
      <c r="E222" s="99"/>
      <c r="F222" s="149"/>
    </row>
    <row r="223" spans="1:6" ht="18.75" x14ac:dyDescent="0.2">
      <c r="A223" s="94"/>
      <c r="B223" s="99"/>
      <c r="C223" s="94"/>
      <c r="D223" s="94"/>
      <c r="E223" s="99"/>
      <c r="F223" s="149"/>
    </row>
    <row r="224" spans="1:6" ht="18.75" x14ac:dyDescent="0.2">
      <c r="A224" s="94"/>
      <c r="B224" s="99"/>
      <c r="C224" s="94"/>
      <c r="D224" s="94"/>
      <c r="E224" s="99"/>
      <c r="F224" s="149"/>
    </row>
    <row r="225" spans="1:6" ht="18.75" x14ac:dyDescent="0.2">
      <c r="A225" s="94"/>
      <c r="B225" s="99"/>
      <c r="C225" s="94"/>
      <c r="D225" s="94"/>
      <c r="E225" s="99"/>
      <c r="F225" s="149"/>
    </row>
    <row r="226" spans="1:6" ht="18.75" x14ac:dyDescent="0.2">
      <c r="A226" s="94"/>
      <c r="B226" s="99"/>
      <c r="C226" s="94"/>
      <c r="D226" s="94"/>
      <c r="E226" s="99"/>
      <c r="F226" s="149"/>
    </row>
    <row r="227" spans="1:6" ht="18.75" x14ac:dyDescent="0.2">
      <c r="A227" s="94"/>
      <c r="B227" s="99"/>
      <c r="C227" s="94"/>
      <c r="D227" s="94"/>
      <c r="E227" s="99"/>
      <c r="F227" s="149"/>
    </row>
    <row r="228" spans="1:6" ht="18.75" x14ac:dyDescent="0.2">
      <c r="A228" s="94"/>
      <c r="B228" s="99"/>
      <c r="C228" s="94"/>
      <c r="D228" s="94"/>
      <c r="E228" s="99"/>
      <c r="F228" s="149"/>
    </row>
    <row r="229" spans="1:6" ht="18.75" x14ac:dyDescent="0.2">
      <c r="A229" s="94"/>
      <c r="B229" s="99"/>
      <c r="C229" s="94"/>
      <c r="D229" s="94"/>
      <c r="E229" s="99"/>
      <c r="F229" s="149"/>
    </row>
    <row r="230" spans="1:6" ht="18.75" x14ac:dyDescent="0.2">
      <c r="A230" s="94"/>
      <c r="B230" s="99"/>
      <c r="C230" s="94"/>
      <c r="D230" s="94"/>
      <c r="E230" s="99"/>
      <c r="F230" s="149"/>
    </row>
    <row r="231" spans="1:6" ht="18.75" x14ac:dyDescent="0.2">
      <c r="A231" s="94"/>
      <c r="B231" s="99"/>
      <c r="C231" s="94"/>
      <c r="D231" s="94"/>
      <c r="E231" s="99"/>
      <c r="F231" s="149"/>
    </row>
    <row r="232" spans="1:6" ht="18.75" x14ac:dyDescent="0.2">
      <c r="A232" s="94"/>
      <c r="B232" s="99"/>
      <c r="C232" s="94"/>
      <c r="D232" s="94"/>
      <c r="E232" s="99"/>
      <c r="F232" s="149"/>
    </row>
    <row r="233" spans="1:6" ht="18.75" x14ac:dyDescent="0.2">
      <c r="A233" s="94"/>
      <c r="B233" s="99"/>
      <c r="C233" s="94"/>
      <c r="D233" s="94"/>
      <c r="E233" s="99"/>
      <c r="F233" s="149"/>
    </row>
    <row r="234" spans="1:6" ht="18.75" x14ac:dyDescent="0.2">
      <c r="A234" s="94"/>
      <c r="B234" s="99"/>
      <c r="C234" s="94"/>
      <c r="D234" s="94"/>
      <c r="E234" s="99"/>
      <c r="F234" s="149"/>
    </row>
    <row r="235" spans="1:6" ht="18.75" x14ac:dyDescent="0.2">
      <c r="A235" s="94"/>
      <c r="B235" s="99"/>
      <c r="C235" s="94"/>
      <c r="D235" s="94"/>
      <c r="E235" s="99"/>
      <c r="F235" s="149"/>
    </row>
    <row r="236" spans="1:6" ht="18.75" x14ac:dyDescent="0.2">
      <c r="A236" s="94"/>
      <c r="B236" s="99"/>
      <c r="C236" s="94"/>
      <c r="D236" s="94"/>
      <c r="E236" s="99"/>
      <c r="F236" s="149"/>
    </row>
    <row r="237" spans="1:6" ht="18.75" x14ac:dyDescent="0.2">
      <c r="A237" s="94"/>
      <c r="B237" s="99"/>
      <c r="C237" s="94"/>
      <c r="D237" s="94"/>
      <c r="E237" s="99"/>
      <c r="F237" s="149"/>
    </row>
    <row r="238" spans="1:6" ht="18.75" x14ac:dyDescent="0.2">
      <c r="A238" s="94"/>
      <c r="B238" s="99"/>
      <c r="C238" s="94"/>
      <c r="D238" s="94"/>
      <c r="E238" s="99"/>
      <c r="F238" s="149"/>
    </row>
    <row r="239" spans="1:6" ht="18.75" x14ac:dyDescent="0.2">
      <c r="A239" s="94"/>
      <c r="B239" s="99"/>
      <c r="C239" s="94"/>
      <c r="D239" s="94"/>
      <c r="E239" s="99"/>
      <c r="F239" s="149"/>
    </row>
    <row r="240" spans="1:6" ht="18.75" x14ac:dyDescent="0.2">
      <c r="A240" s="94"/>
      <c r="B240" s="99"/>
      <c r="C240" s="94"/>
      <c r="D240" s="94"/>
      <c r="E240" s="99"/>
      <c r="F240" s="149"/>
    </row>
    <row r="241" spans="1:6" ht="18.75" x14ac:dyDescent="0.2">
      <c r="A241" s="94"/>
      <c r="B241" s="99"/>
      <c r="C241" s="94"/>
      <c r="D241" s="94"/>
      <c r="E241" s="99"/>
      <c r="F241" s="149"/>
    </row>
    <row r="242" spans="1:6" ht="18.75" x14ac:dyDescent="0.2">
      <c r="A242" s="94"/>
      <c r="B242" s="99"/>
      <c r="C242" s="94"/>
      <c r="D242" s="94"/>
      <c r="E242" s="99"/>
      <c r="F242" s="149"/>
    </row>
    <row r="243" spans="1:6" ht="18.75" x14ac:dyDescent="0.2">
      <c r="A243" s="94"/>
      <c r="B243" s="99"/>
      <c r="C243" s="94"/>
      <c r="D243" s="94"/>
      <c r="E243" s="99"/>
      <c r="F243" s="149"/>
    </row>
    <row r="244" spans="1:6" ht="18.75" x14ac:dyDescent="0.2">
      <c r="A244" s="94"/>
      <c r="B244" s="99"/>
      <c r="C244" s="94"/>
      <c r="D244" s="94"/>
      <c r="E244" s="99"/>
      <c r="F244" s="149"/>
    </row>
    <row r="245" spans="1:6" ht="18.75" x14ac:dyDescent="0.2">
      <c r="A245" s="94"/>
      <c r="B245" s="99"/>
      <c r="C245" s="94"/>
      <c r="D245" s="94"/>
      <c r="E245" s="99"/>
      <c r="F245" s="149"/>
    </row>
    <row r="246" spans="1:6" ht="18.75" x14ac:dyDescent="0.2">
      <c r="A246" s="94"/>
      <c r="B246" s="99"/>
      <c r="C246" s="94"/>
      <c r="D246" s="94"/>
      <c r="E246" s="99"/>
      <c r="F246" s="149"/>
    </row>
    <row r="247" spans="1:6" ht="18.75" x14ac:dyDescent="0.2">
      <c r="A247" s="94"/>
      <c r="B247" s="99"/>
      <c r="C247" s="94"/>
      <c r="D247" s="94"/>
      <c r="E247" s="99"/>
      <c r="F247" s="149"/>
    </row>
    <row r="248" spans="1:6" ht="18.75" x14ac:dyDescent="0.2">
      <c r="A248" s="94"/>
      <c r="B248" s="99"/>
      <c r="C248" s="94"/>
      <c r="D248" s="94"/>
      <c r="E248" s="99"/>
      <c r="F248" s="149"/>
    </row>
    <row r="249" spans="1:6" ht="18.75" x14ac:dyDescent="0.2">
      <c r="A249" s="94"/>
      <c r="B249" s="99"/>
      <c r="C249" s="94"/>
      <c r="D249" s="94"/>
      <c r="E249" s="99"/>
      <c r="F249" s="149"/>
    </row>
    <row r="250" spans="1:6" ht="18.75" x14ac:dyDescent="0.2">
      <c r="A250" s="94"/>
      <c r="B250" s="99"/>
      <c r="C250" s="94"/>
      <c r="D250" s="94"/>
      <c r="E250" s="99"/>
      <c r="F250" s="149"/>
    </row>
    <row r="251" spans="1:6" ht="18.75" x14ac:dyDescent="0.2">
      <c r="A251" s="94"/>
      <c r="B251" s="99"/>
      <c r="C251" s="94"/>
      <c r="D251" s="94"/>
      <c r="E251" s="99"/>
      <c r="F251" s="149"/>
    </row>
    <row r="252" spans="1:6" ht="18.75" x14ac:dyDescent="0.2">
      <c r="A252" s="94"/>
      <c r="B252" s="99"/>
      <c r="C252" s="94"/>
      <c r="D252" s="94"/>
      <c r="E252" s="99"/>
      <c r="F252" s="149"/>
    </row>
    <row r="253" spans="1:6" ht="18.75" x14ac:dyDescent="0.2">
      <c r="A253" s="94"/>
      <c r="B253" s="99"/>
      <c r="C253" s="94"/>
      <c r="D253" s="94"/>
      <c r="E253" s="99"/>
      <c r="F253" s="149"/>
    </row>
    <row r="254" spans="1:6" ht="18.75" x14ac:dyDescent="0.2">
      <c r="A254" s="94"/>
      <c r="B254" s="99"/>
      <c r="C254" s="94"/>
      <c r="D254" s="94"/>
      <c r="E254" s="99"/>
      <c r="F254" s="149"/>
    </row>
    <row r="255" spans="1:6" ht="18.75" x14ac:dyDescent="0.2">
      <c r="A255" s="94"/>
      <c r="B255" s="99"/>
      <c r="C255" s="94"/>
      <c r="D255" s="94"/>
      <c r="E255" s="99"/>
      <c r="F255" s="149"/>
    </row>
    <row r="256" spans="1:6" ht="18.75" x14ac:dyDescent="0.2">
      <c r="A256" s="94"/>
      <c r="B256" s="99"/>
      <c r="C256" s="94"/>
      <c r="D256" s="94"/>
      <c r="E256" s="99"/>
      <c r="F256" s="149"/>
    </row>
    <row r="257" spans="1:6" ht="18.75" x14ac:dyDescent="0.2">
      <c r="A257" s="94"/>
      <c r="B257" s="99"/>
      <c r="C257" s="94"/>
      <c r="D257" s="94"/>
      <c r="E257" s="99"/>
      <c r="F257" s="149"/>
    </row>
    <row r="258" spans="1:6" ht="18.75" x14ac:dyDescent="0.2">
      <c r="A258" s="94"/>
      <c r="B258" s="99"/>
      <c r="C258" s="94"/>
      <c r="D258" s="94"/>
      <c r="E258" s="99"/>
      <c r="F258" s="149"/>
    </row>
    <row r="259" spans="1:6" ht="18.75" x14ac:dyDescent="0.2">
      <c r="A259" s="94"/>
      <c r="B259" s="99"/>
      <c r="C259" s="94"/>
      <c r="D259" s="94"/>
      <c r="E259" s="99"/>
      <c r="F259" s="149"/>
    </row>
    <row r="260" spans="1:6" ht="18.75" x14ac:dyDescent="0.2">
      <c r="A260" s="94"/>
      <c r="B260" s="99"/>
      <c r="C260" s="94"/>
      <c r="D260" s="94"/>
      <c r="E260" s="99"/>
      <c r="F260" s="149"/>
    </row>
    <row r="261" spans="1:6" ht="18.75" x14ac:dyDescent="0.2">
      <c r="A261" s="94"/>
      <c r="B261" s="99"/>
      <c r="C261" s="94"/>
      <c r="D261" s="94"/>
      <c r="E261" s="99"/>
      <c r="F261" s="149"/>
    </row>
    <row r="262" spans="1:6" ht="18.75" x14ac:dyDescent="0.2">
      <c r="A262" s="94"/>
      <c r="B262" s="99"/>
      <c r="C262" s="94"/>
      <c r="D262" s="94"/>
      <c r="E262" s="99"/>
      <c r="F262" s="149"/>
    </row>
    <row r="263" spans="1:6" ht="18.75" x14ac:dyDescent="0.2">
      <c r="A263" s="94"/>
      <c r="B263" s="99"/>
      <c r="C263" s="94"/>
      <c r="D263" s="94"/>
      <c r="E263" s="99"/>
      <c r="F263" s="149"/>
    </row>
    <row r="264" spans="1:6" ht="18.75" x14ac:dyDescent="0.2">
      <c r="A264" s="94"/>
      <c r="B264" s="99"/>
      <c r="C264" s="94"/>
      <c r="D264" s="94"/>
      <c r="E264" s="99"/>
      <c r="F264" s="149"/>
    </row>
    <row r="265" spans="1:6" ht="18.75" x14ac:dyDescent="0.2">
      <c r="A265" s="94"/>
      <c r="B265" s="99"/>
      <c r="C265" s="94"/>
      <c r="D265" s="94"/>
      <c r="E265" s="99"/>
      <c r="F265" s="149"/>
    </row>
    <row r="266" spans="1:6" ht="18.75" x14ac:dyDescent="0.2">
      <c r="A266" s="94"/>
      <c r="B266" s="99"/>
      <c r="C266" s="94"/>
      <c r="D266" s="94"/>
      <c r="E266" s="99"/>
      <c r="F266" s="149"/>
    </row>
    <row r="267" spans="1:6" ht="18.75" x14ac:dyDescent="0.2">
      <c r="A267" s="94"/>
      <c r="B267" s="99"/>
      <c r="C267" s="94"/>
      <c r="D267" s="94"/>
      <c r="E267" s="99"/>
      <c r="F267" s="149"/>
    </row>
    <row r="268" spans="1:6" ht="18.75" x14ac:dyDescent="0.2">
      <c r="A268" s="94"/>
      <c r="B268" s="99"/>
      <c r="C268" s="94"/>
      <c r="D268" s="94"/>
      <c r="E268" s="99"/>
      <c r="F268" s="149"/>
    </row>
    <row r="269" spans="1:6" ht="18.75" x14ac:dyDescent="0.2">
      <c r="A269" s="94"/>
      <c r="B269" s="99"/>
      <c r="C269" s="94"/>
      <c r="D269" s="94"/>
      <c r="E269" s="99"/>
      <c r="F269" s="149"/>
    </row>
    <row r="270" spans="1:6" ht="18.75" x14ac:dyDescent="0.2">
      <c r="A270" s="94"/>
      <c r="B270" s="99"/>
      <c r="C270" s="94"/>
      <c r="D270" s="94"/>
      <c r="E270" s="99"/>
      <c r="F270" s="149"/>
    </row>
    <row r="271" spans="1:6" ht="18.75" x14ac:dyDescent="0.2">
      <c r="A271" s="94"/>
      <c r="B271" s="99"/>
      <c r="C271" s="94"/>
      <c r="D271" s="94"/>
      <c r="E271" s="99"/>
      <c r="F271" s="149"/>
    </row>
    <row r="272" spans="1:6" ht="18.75" x14ac:dyDescent="0.2">
      <c r="A272" s="94"/>
      <c r="B272" s="99"/>
      <c r="C272" s="94"/>
      <c r="D272" s="94"/>
      <c r="E272" s="99"/>
      <c r="F272" s="149"/>
    </row>
    <row r="273" spans="1:6" ht="18.75" x14ac:dyDescent="0.2">
      <c r="A273" s="94"/>
      <c r="B273" s="99"/>
      <c r="C273" s="94"/>
      <c r="D273" s="94"/>
      <c r="E273" s="99"/>
      <c r="F273" s="149"/>
    </row>
    <row r="274" spans="1:6" ht="18.75" x14ac:dyDescent="0.2">
      <c r="A274" s="94"/>
      <c r="B274" s="99"/>
      <c r="C274" s="94"/>
      <c r="D274" s="94"/>
      <c r="E274" s="99"/>
      <c r="F274" s="149"/>
    </row>
    <row r="275" spans="1:6" ht="18.75" x14ac:dyDescent="0.2">
      <c r="A275" s="94"/>
      <c r="B275" s="99"/>
      <c r="C275" s="94"/>
      <c r="D275" s="94"/>
      <c r="E275" s="99"/>
      <c r="F275" s="149"/>
    </row>
    <row r="276" spans="1:6" ht="18.75" x14ac:dyDescent="0.2">
      <c r="A276" s="94"/>
      <c r="B276" s="99"/>
      <c r="C276" s="94"/>
      <c r="D276" s="94"/>
      <c r="E276" s="99"/>
      <c r="F276" s="149"/>
    </row>
    <row r="277" spans="1:6" ht="18.75" x14ac:dyDescent="0.2">
      <c r="A277" s="94"/>
      <c r="B277" s="99"/>
      <c r="C277" s="94"/>
      <c r="D277" s="94"/>
      <c r="E277" s="99"/>
      <c r="F277" s="149"/>
    </row>
    <row r="278" spans="1:6" ht="18.75" x14ac:dyDescent="0.2">
      <c r="A278" s="94"/>
      <c r="B278" s="99"/>
      <c r="C278" s="94"/>
      <c r="D278" s="94"/>
      <c r="E278" s="99"/>
      <c r="F278" s="149"/>
    </row>
    <row r="279" spans="1:6" ht="18.75" x14ac:dyDescent="0.2">
      <c r="A279" s="94"/>
      <c r="B279" s="99"/>
      <c r="C279" s="94"/>
      <c r="D279" s="94"/>
      <c r="E279" s="99"/>
      <c r="F279" s="149"/>
    </row>
    <row r="280" spans="1:6" ht="18.75" x14ac:dyDescent="0.2">
      <c r="A280" s="94"/>
      <c r="B280" s="99"/>
      <c r="C280" s="94"/>
      <c r="D280" s="94"/>
      <c r="E280" s="99"/>
      <c r="F280" s="149"/>
    </row>
    <row r="281" spans="1:6" ht="18.75" x14ac:dyDescent="0.2">
      <c r="A281" s="94"/>
      <c r="B281" s="99"/>
      <c r="C281" s="94"/>
      <c r="D281" s="94"/>
      <c r="E281" s="99"/>
      <c r="F281" s="149"/>
    </row>
    <row r="282" spans="1:6" ht="18.75" x14ac:dyDescent="0.2">
      <c r="A282" s="94"/>
      <c r="B282" s="99"/>
      <c r="C282" s="94"/>
      <c r="D282" s="94"/>
      <c r="E282" s="99"/>
      <c r="F282" s="149"/>
    </row>
    <row r="283" spans="1:6" ht="18.75" x14ac:dyDescent="0.2">
      <c r="A283" s="94"/>
      <c r="B283" s="99"/>
      <c r="C283" s="94"/>
      <c r="D283" s="94"/>
      <c r="E283" s="99"/>
      <c r="F283" s="149"/>
    </row>
    <row r="284" spans="1:6" ht="18.75" x14ac:dyDescent="0.2">
      <c r="A284" s="94"/>
      <c r="B284" s="99"/>
      <c r="C284" s="94"/>
      <c r="D284" s="94"/>
      <c r="E284" s="99"/>
      <c r="F284" s="149"/>
    </row>
    <row r="285" spans="1:6" ht="18.75" x14ac:dyDescent="0.2">
      <c r="A285" s="94"/>
      <c r="B285" s="99"/>
      <c r="C285" s="94"/>
      <c r="D285" s="94"/>
      <c r="E285" s="99"/>
      <c r="F285" s="149"/>
    </row>
    <row r="286" spans="1:6" ht="18.75" x14ac:dyDescent="0.2">
      <c r="A286" s="94"/>
      <c r="B286" s="99"/>
      <c r="C286" s="94"/>
      <c r="D286" s="94"/>
      <c r="E286" s="99"/>
      <c r="F286" s="149"/>
    </row>
    <row r="287" spans="1:6" ht="18.75" x14ac:dyDescent="0.2">
      <c r="A287" s="94"/>
      <c r="B287" s="99"/>
      <c r="C287" s="94"/>
      <c r="D287" s="94"/>
      <c r="E287" s="99"/>
      <c r="F287" s="149"/>
    </row>
    <row r="288" spans="1:6" ht="18.75" x14ac:dyDescent="0.2">
      <c r="A288" s="94"/>
      <c r="B288" s="99"/>
      <c r="C288" s="94"/>
      <c r="D288" s="94"/>
      <c r="E288" s="99"/>
      <c r="F288" s="149"/>
    </row>
    <row r="289" spans="1:6" ht="18.75" x14ac:dyDescent="0.2">
      <c r="A289" s="94"/>
      <c r="B289" s="99"/>
      <c r="C289" s="94"/>
      <c r="D289" s="94"/>
      <c r="E289" s="99"/>
      <c r="F289" s="149"/>
    </row>
    <row r="290" spans="1:6" ht="18.75" x14ac:dyDescent="0.2">
      <c r="A290" s="94"/>
      <c r="B290" s="99"/>
      <c r="C290" s="94"/>
      <c r="D290" s="94"/>
      <c r="E290" s="99"/>
      <c r="F290" s="149"/>
    </row>
    <row r="291" spans="1:6" ht="18.75" x14ac:dyDescent="0.2">
      <c r="A291" s="94"/>
      <c r="B291" s="99"/>
      <c r="C291" s="94"/>
      <c r="D291" s="94"/>
      <c r="E291" s="99"/>
      <c r="F291" s="149"/>
    </row>
    <row r="292" spans="1:6" ht="18.75" x14ac:dyDescent="0.2">
      <c r="A292" s="94"/>
      <c r="B292" s="99"/>
      <c r="C292" s="94"/>
      <c r="D292" s="94"/>
      <c r="E292" s="99"/>
      <c r="F292" s="149"/>
    </row>
    <row r="293" spans="1:6" ht="18.75" x14ac:dyDescent="0.2">
      <c r="A293" s="94"/>
      <c r="B293" s="99"/>
      <c r="C293" s="94"/>
      <c r="D293" s="94"/>
      <c r="E293" s="99"/>
      <c r="F293" s="149"/>
    </row>
    <row r="294" spans="1:6" ht="18.75" x14ac:dyDescent="0.2">
      <c r="A294" s="94"/>
      <c r="B294" s="99"/>
      <c r="C294" s="94"/>
      <c r="D294" s="94"/>
      <c r="E294" s="99"/>
      <c r="F294" s="149"/>
    </row>
    <row r="295" spans="1:6" ht="18.75" x14ac:dyDescent="0.2">
      <c r="A295" s="94"/>
      <c r="B295" s="99"/>
      <c r="C295" s="94"/>
      <c r="D295" s="94"/>
      <c r="E295" s="99"/>
      <c r="F295" s="149"/>
    </row>
    <row r="296" spans="1:6" ht="18.75" x14ac:dyDescent="0.2">
      <c r="A296" s="94"/>
      <c r="B296" s="99"/>
      <c r="C296" s="94"/>
      <c r="D296" s="94"/>
      <c r="E296" s="99"/>
      <c r="F296" s="149"/>
    </row>
    <row r="297" spans="1:6" ht="18.75" x14ac:dyDescent="0.2">
      <c r="A297" s="94"/>
      <c r="B297" s="99"/>
      <c r="C297" s="94"/>
      <c r="D297" s="94"/>
      <c r="E297" s="99"/>
      <c r="F297" s="149"/>
    </row>
    <row r="298" spans="1:6" ht="18.75" x14ac:dyDescent="0.2">
      <c r="A298" s="94"/>
      <c r="B298" s="99"/>
      <c r="C298" s="94"/>
      <c r="D298" s="94"/>
      <c r="E298" s="99"/>
      <c r="F298" s="149"/>
    </row>
    <row r="299" spans="1:6" ht="18.75" x14ac:dyDescent="0.2">
      <c r="A299" s="94"/>
      <c r="B299" s="99"/>
      <c r="C299" s="94"/>
      <c r="D299" s="94"/>
      <c r="E299" s="99"/>
      <c r="F299" s="149"/>
    </row>
    <row r="300" spans="1:6" ht="18.75" x14ac:dyDescent="0.2">
      <c r="A300" s="94"/>
      <c r="B300" s="99"/>
      <c r="C300" s="94"/>
      <c r="D300" s="94"/>
      <c r="E300" s="99"/>
      <c r="F300" s="149"/>
    </row>
    <row r="301" spans="1:6" ht="18.75" x14ac:dyDescent="0.2">
      <c r="A301" s="94"/>
      <c r="B301" s="99"/>
      <c r="C301" s="94"/>
      <c r="D301" s="94"/>
      <c r="E301" s="99"/>
      <c r="F301" s="149"/>
    </row>
    <row r="302" spans="1:6" ht="18.75" x14ac:dyDescent="0.2">
      <c r="A302" s="94"/>
      <c r="B302" s="99"/>
      <c r="C302" s="94"/>
      <c r="D302" s="94"/>
      <c r="E302" s="99"/>
      <c r="F302" s="149"/>
    </row>
    <row r="303" spans="1:6" ht="18.75" x14ac:dyDescent="0.2">
      <c r="A303" s="94"/>
      <c r="B303" s="99"/>
      <c r="C303" s="94"/>
      <c r="D303" s="94"/>
      <c r="E303" s="99"/>
      <c r="F303" s="149"/>
    </row>
    <row r="304" spans="1:6" ht="18.75" x14ac:dyDescent="0.2">
      <c r="A304" s="94"/>
      <c r="B304" s="99"/>
      <c r="C304" s="94"/>
      <c r="D304" s="94"/>
      <c r="E304" s="99"/>
      <c r="F304" s="149"/>
    </row>
    <row r="305" spans="1:6" ht="18.75" x14ac:dyDescent="0.2">
      <c r="A305" s="94"/>
      <c r="B305" s="99"/>
      <c r="C305" s="94"/>
      <c r="D305" s="94"/>
      <c r="E305" s="99"/>
      <c r="F305" s="149"/>
    </row>
    <row r="306" spans="1:6" ht="18.75" x14ac:dyDescent="0.2">
      <c r="A306" s="94"/>
      <c r="B306" s="99"/>
      <c r="C306" s="94"/>
      <c r="D306" s="94"/>
      <c r="E306" s="99"/>
      <c r="F306" s="149"/>
    </row>
    <row r="307" spans="1:6" ht="18.75" x14ac:dyDescent="0.2">
      <c r="A307" s="94"/>
      <c r="B307" s="99"/>
      <c r="C307" s="94"/>
      <c r="D307" s="94"/>
      <c r="E307" s="99"/>
      <c r="F307" s="149"/>
    </row>
    <row r="308" spans="1:6" ht="18.75" x14ac:dyDescent="0.2">
      <c r="A308" s="94"/>
      <c r="B308" s="99"/>
      <c r="C308" s="94"/>
      <c r="D308" s="94"/>
      <c r="E308" s="99"/>
      <c r="F308" s="149"/>
    </row>
    <row r="309" spans="1:6" ht="18.75" x14ac:dyDescent="0.2">
      <c r="A309" s="94"/>
      <c r="B309" s="99"/>
      <c r="C309" s="94"/>
      <c r="D309" s="94"/>
      <c r="E309" s="99"/>
      <c r="F309" s="149"/>
    </row>
    <row r="310" spans="1:6" ht="18.75" x14ac:dyDescent="0.2">
      <c r="A310" s="94"/>
      <c r="B310" s="99"/>
      <c r="C310" s="94"/>
      <c r="D310" s="94"/>
      <c r="E310" s="99"/>
      <c r="F310" s="149"/>
    </row>
    <row r="311" spans="1:6" ht="18.75" x14ac:dyDescent="0.2">
      <c r="A311" s="94"/>
      <c r="B311" s="99"/>
      <c r="C311" s="94"/>
      <c r="D311" s="94"/>
      <c r="E311" s="99"/>
      <c r="F311" s="149"/>
    </row>
    <row r="312" spans="1:6" ht="18.75" x14ac:dyDescent="0.2">
      <c r="A312" s="94"/>
      <c r="B312" s="99"/>
      <c r="C312" s="94"/>
      <c r="D312" s="94"/>
      <c r="E312" s="99"/>
      <c r="F312" s="149"/>
    </row>
    <row r="313" spans="1:6" ht="18.75" x14ac:dyDescent="0.2">
      <c r="A313" s="94"/>
      <c r="B313" s="99"/>
      <c r="C313" s="94"/>
      <c r="D313" s="94"/>
      <c r="E313" s="99"/>
      <c r="F313" s="149"/>
    </row>
    <row r="314" spans="1:6" ht="18.75" x14ac:dyDescent="0.2">
      <c r="A314" s="94"/>
      <c r="B314" s="99"/>
      <c r="C314" s="94"/>
      <c r="D314" s="94"/>
      <c r="E314" s="99"/>
      <c r="F314" s="149"/>
    </row>
    <row r="315" spans="1:6" ht="18.75" x14ac:dyDescent="0.2">
      <c r="A315" s="94"/>
      <c r="B315" s="99"/>
      <c r="C315" s="94"/>
      <c r="D315" s="94"/>
      <c r="E315" s="99"/>
      <c r="F315" s="149"/>
    </row>
    <row r="316" spans="1:6" ht="18.75" x14ac:dyDescent="0.2">
      <c r="A316" s="94"/>
      <c r="B316" s="99"/>
      <c r="C316" s="94"/>
      <c r="D316" s="94"/>
      <c r="E316" s="99"/>
      <c r="F316" s="149"/>
    </row>
    <row r="317" spans="1:6" ht="18.75" x14ac:dyDescent="0.2">
      <c r="A317" s="94"/>
      <c r="B317" s="99"/>
      <c r="C317" s="94"/>
      <c r="D317" s="94"/>
      <c r="E317" s="99"/>
      <c r="F317" s="149"/>
    </row>
    <row r="318" spans="1:6" ht="18.75" x14ac:dyDescent="0.2">
      <c r="A318" s="94"/>
      <c r="B318" s="99"/>
      <c r="C318" s="94"/>
      <c r="D318" s="94"/>
      <c r="E318" s="99"/>
      <c r="F318" s="149"/>
    </row>
    <row r="319" spans="1:6" ht="18.75" x14ac:dyDescent="0.2">
      <c r="A319" s="94"/>
      <c r="B319" s="99"/>
      <c r="C319" s="94"/>
      <c r="D319" s="94"/>
      <c r="E319" s="99"/>
      <c r="F319" s="149"/>
    </row>
    <row r="320" spans="1:6" ht="18.75" x14ac:dyDescent="0.2">
      <c r="A320" s="94"/>
      <c r="B320" s="99"/>
      <c r="C320" s="94"/>
      <c r="D320" s="94"/>
      <c r="E320" s="99"/>
      <c r="F320" s="149"/>
    </row>
    <row r="321" spans="1:6" ht="18.75" x14ac:dyDescent="0.2">
      <c r="A321" s="94"/>
      <c r="B321" s="99"/>
      <c r="C321" s="94"/>
      <c r="D321" s="94"/>
      <c r="E321" s="99"/>
      <c r="F321" s="149"/>
    </row>
    <row r="322" spans="1:6" ht="18.75" x14ac:dyDescent="0.2">
      <c r="A322" s="94"/>
      <c r="B322" s="99"/>
      <c r="C322" s="94"/>
      <c r="D322" s="94"/>
      <c r="E322" s="99"/>
      <c r="F322" s="149"/>
    </row>
    <row r="323" spans="1:6" ht="18.75" x14ac:dyDescent="0.2">
      <c r="A323" s="94"/>
      <c r="B323" s="99"/>
      <c r="C323" s="94"/>
      <c r="D323" s="94"/>
      <c r="E323" s="99"/>
      <c r="F323" s="149"/>
    </row>
    <row r="324" spans="1:6" ht="18.75" x14ac:dyDescent="0.2">
      <c r="A324" s="94"/>
      <c r="B324" s="99"/>
      <c r="C324" s="94"/>
      <c r="D324" s="94"/>
      <c r="E324" s="99"/>
      <c r="F324" s="149"/>
    </row>
    <row r="325" spans="1:6" ht="18.75" x14ac:dyDescent="0.2">
      <c r="A325" s="94"/>
      <c r="B325" s="99"/>
      <c r="C325" s="94"/>
      <c r="D325" s="94"/>
      <c r="E325" s="99"/>
      <c r="F325" s="149"/>
    </row>
    <row r="326" spans="1:6" ht="18.75" x14ac:dyDescent="0.2">
      <c r="A326" s="94"/>
      <c r="B326" s="99"/>
      <c r="C326" s="94"/>
      <c r="D326" s="94"/>
      <c r="E326" s="99"/>
      <c r="F326" s="149"/>
    </row>
    <row r="327" spans="1:6" ht="18.75" x14ac:dyDescent="0.2">
      <c r="A327" s="94"/>
      <c r="B327" s="99"/>
      <c r="C327" s="94"/>
      <c r="D327" s="94"/>
      <c r="E327" s="99"/>
      <c r="F327" s="149"/>
    </row>
    <row r="328" spans="1:6" ht="18.75" x14ac:dyDescent="0.2">
      <c r="A328" s="94"/>
      <c r="B328" s="99"/>
      <c r="C328" s="94"/>
      <c r="D328" s="94"/>
      <c r="E328" s="99"/>
      <c r="F328" s="149"/>
    </row>
    <row r="329" spans="1:6" ht="18.75" x14ac:dyDescent="0.2">
      <c r="A329" s="94"/>
      <c r="B329" s="99"/>
      <c r="C329" s="94"/>
      <c r="D329" s="94"/>
      <c r="E329" s="99"/>
      <c r="F329" s="149"/>
    </row>
    <row r="330" spans="1:6" ht="18.75" x14ac:dyDescent="0.2">
      <c r="A330" s="94"/>
      <c r="B330" s="99"/>
      <c r="C330" s="94"/>
      <c r="D330" s="94"/>
      <c r="E330" s="99"/>
      <c r="F330" s="149"/>
    </row>
    <row r="331" spans="1:6" ht="18.75" x14ac:dyDescent="0.2">
      <c r="A331" s="94"/>
      <c r="B331" s="99"/>
      <c r="C331" s="94"/>
      <c r="D331" s="94"/>
      <c r="E331" s="99"/>
      <c r="F331" s="149"/>
    </row>
    <row r="332" spans="1:6" ht="18.75" x14ac:dyDescent="0.2">
      <c r="A332" s="94"/>
      <c r="B332" s="99"/>
      <c r="C332" s="94"/>
      <c r="D332" s="94"/>
      <c r="E332" s="99"/>
      <c r="F332" s="149"/>
    </row>
    <row r="333" spans="1:6" ht="18.75" x14ac:dyDescent="0.2">
      <c r="A333" s="94"/>
      <c r="B333" s="99"/>
      <c r="C333" s="94"/>
      <c r="D333" s="94"/>
      <c r="E333" s="99"/>
      <c r="F333" s="149"/>
    </row>
    <row r="334" spans="1:6" ht="18.75" x14ac:dyDescent="0.2">
      <c r="A334" s="94"/>
      <c r="B334" s="99"/>
      <c r="C334" s="94"/>
      <c r="D334" s="94"/>
      <c r="E334" s="99"/>
      <c r="F334" s="149"/>
    </row>
    <row r="335" spans="1:6" ht="18.75" x14ac:dyDescent="0.2">
      <c r="A335" s="94"/>
      <c r="B335" s="99"/>
      <c r="C335" s="94"/>
      <c r="D335" s="94"/>
      <c r="E335" s="99"/>
      <c r="F335" s="149"/>
    </row>
    <row r="336" spans="1:6" ht="18.75" x14ac:dyDescent="0.2">
      <c r="A336" s="94"/>
      <c r="B336" s="99"/>
      <c r="C336" s="94"/>
      <c r="D336" s="94"/>
      <c r="E336" s="99"/>
      <c r="F336" s="149"/>
    </row>
    <row r="337" spans="1:6" ht="18.75" x14ac:dyDescent="0.2">
      <c r="A337" s="94"/>
      <c r="B337" s="99"/>
      <c r="C337" s="94"/>
      <c r="D337" s="94"/>
      <c r="E337" s="99"/>
      <c r="F337" s="149"/>
    </row>
    <row r="338" spans="1:6" ht="18.75" x14ac:dyDescent="0.2">
      <c r="A338" s="94"/>
      <c r="B338" s="99"/>
      <c r="C338" s="94"/>
      <c r="D338" s="94"/>
      <c r="E338" s="99"/>
      <c r="F338" s="149"/>
    </row>
    <row r="339" spans="1:6" ht="18.75" x14ac:dyDescent="0.2">
      <c r="A339" s="94"/>
      <c r="B339" s="99"/>
      <c r="C339" s="94"/>
      <c r="D339" s="94"/>
      <c r="E339" s="99"/>
      <c r="F339" s="149"/>
    </row>
    <row r="340" spans="1:6" ht="18.75" x14ac:dyDescent="0.2">
      <c r="A340" s="94"/>
      <c r="B340" s="99"/>
      <c r="C340" s="94"/>
      <c r="D340" s="94"/>
      <c r="E340" s="99"/>
      <c r="F340" s="149"/>
    </row>
    <row r="341" spans="1:6" ht="18.75" x14ac:dyDescent="0.2">
      <c r="A341" s="94"/>
      <c r="B341" s="99"/>
      <c r="C341" s="94"/>
      <c r="D341" s="94"/>
      <c r="E341" s="99"/>
      <c r="F341" s="149"/>
    </row>
    <row r="342" spans="1:6" ht="18.75" x14ac:dyDescent="0.2">
      <c r="A342" s="94"/>
      <c r="B342" s="99"/>
      <c r="C342" s="94"/>
      <c r="D342" s="94"/>
      <c r="E342" s="99"/>
      <c r="F342" s="149"/>
    </row>
    <row r="343" spans="1:6" ht="18.75" x14ac:dyDescent="0.2">
      <c r="A343" s="94"/>
      <c r="B343" s="99"/>
      <c r="C343" s="94"/>
      <c r="D343" s="94"/>
      <c r="E343" s="99"/>
      <c r="F343" s="149"/>
    </row>
    <row r="344" spans="1:6" ht="18.75" x14ac:dyDescent="0.2">
      <c r="A344" s="94"/>
      <c r="B344" s="99"/>
      <c r="C344" s="94"/>
      <c r="D344" s="94"/>
      <c r="E344" s="99"/>
      <c r="F344" s="149"/>
    </row>
    <row r="345" spans="1:6" ht="18.75" x14ac:dyDescent="0.2">
      <c r="A345" s="94"/>
      <c r="B345" s="99"/>
      <c r="C345" s="94"/>
      <c r="D345" s="94"/>
      <c r="E345" s="99"/>
      <c r="F345" s="149"/>
    </row>
    <row r="346" spans="1:6" ht="18.75" x14ac:dyDescent="0.2">
      <c r="A346" s="94"/>
      <c r="B346" s="99"/>
      <c r="C346" s="94"/>
      <c r="D346" s="94"/>
      <c r="E346" s="99"/>
      <c r="F346" s="149"/>
    </row>
    <row r="347" spans="1:6" ht="18.75" x14ac:dyDescent="0.2">
      <c r="A347" s="94"/>
      <c r="B347" s="99"/>
      <c r="C347" s="94"/>
      <c r="D347" s="94"/>
      <c r="E347" s="99"/>
      <c r="F347" s="149"/>
    </row>
    <row r="348" spans="1:6" ht="18.75" x14ac:dyDescent="0.2">
      <c r="A348" s="94"/>
      <c r="B348" s="99"/>
      <c r="C348" s="94"/>
      <c r="D348" s="94"/>
      <c r="E348" s="99"/>
      <c r="F348" s="149"/>
    </row>
    <row r="349" spans="1:6" ht="18.75" x14ac:dyDescent="0.2">
      <c r="A349" s="94"/>
      <c r="B349" s="99"/>
      <c r="C349" s="94"/>
      <c r="D349" s="94"/>
      <c r="E349" s="99"/>
      <c r="F349" s="149"/>
    </row>
    <row r="350" spans="1:6" ht="18.75" x14ac:dyDescent="0.2">
      <c r="A350" s="94"/>
      <c r="B350" s="99"/>
      <c r="C350" s="94"/>
      <c r="D350" s="94"/>
      <c r="E350" s="99"/>
      <c r="F350" s="149"/>
    </row>
    <row r="351" spans="1:6" ht="18.75" x14ac:dyDescent="0.2">
      <c r="A351" s="94"/>
      <c r="B351" s="99"/>
      <c r="C351" s="94"/>
      <c r="D351" s="94"/>
      <c r="E351" s="99"/>
      <c r="F351" s="149"/>
    </row>
    <row r="352" spans="1:6" ht="18.75" x14ac:dyDescent="0.2">
      <c r="A352" s="94"/>
      <c r="B352" s="99"/>
      <c r="C352" s="94"/>
      <c r="D352" s="94"/>
      <c r="E352" s="99"/>
      <c r="F352" s="149"/>
    </row>
    <row r="353" spans="1:6" ht="18.75" x14ac:dyDescent="0.2">
      <c r="A353" s="94"/>
      <c r="B353" s="99"/>
      <c r="C353" s="94"/>
      <c r="D353" s="94"/>
      <c r="E353" s="99"/>
      <c r="F353" s="149"/>
    </row>
    <row r="354" spans="1:6" ht="18.75" x14ac:dyDescent="0.2">
      <c r="A354" s="94"/>
      <c r="B354" s="99"/>
      <c r="C354" s="94"/>
      <c r="D354" s="94"/>
      <c r="E354" s="99"/>
      <c r="F354" s="149"/>
    </row>
    <row r="355" spans="1:6" ht="18.75" x14ac:dyDescent="0.2">
      <c r="A355" s="94"/>
      <c r="B355" s="99"/>
      <c r="C355" s="94"/>
      <c r="D355" s="94"/>
      <c r="E355" s="99"/>
      <c r="F355" s="149"/>
    </row>
    <row r="356" spans="1:6" ht="18.75" x14ac:dyDescent="0.2">
      <c r="A356" s="94"/>
      <c r="B356" s="99"/>
      <c r="C356" s="94"/>
      <c r="D356" s="94"/>
      <c r="E356" s="99"/>
      <c r="F356" s="149"/>
    </row>
    <row r="357" spans="1:6" ht="18.75" x14ac:dyDescent="0.2">
      <c r="A357" s="94"/>
      <c r="B357" s="99"/>
      <c r="C357" s="94"/>
      <c r="D357" s="94"/>
      <c r="E357" s="99"/>
      <c r="F357" s="149"/>
    </row>
    <row r="358" spans="1:6" ht="18.75" x14ac:dyDescent="0.2">
      <c r="A358" s="94"/>
      <c r="B358" s="99"/>
      <c r="C358" s="94"/>
      <c r="D358" s="94"/>
      <c r="E358" s="99"/>
      <c r="F358" s="149"/>
    </row>
    <row r="359" spans="1:6" ht="18.75" x14ac:dyDescent="0.2">
      <c r="A359" s="94"/>
      <c r="B359" s="99"/>
      <c r="C359" s="94"/>
      <c r="D359" s="94"/>
      <c r="E359" s="99"/>
      <c r="F359" s="149"/>
    </row>
    <row r="360" spans="1:6" ht="18.75" x14ac:dyDescent="0.2">
      <c r="A360" s="94"/>
      <c r="B360" s="99"/>
      <c r="C360" s="94"/>
      <c r="D360" s="94"/>
      <c r="E360" s="99"/>
      <c r="F360" s="149"/>
    </row>
    <row r="361" spans="1:6" ht="18.75" x14ac:dyDescent="0.2">
      <c r="A361" s="94"/>
      <c r="B361" s="99"/>
      <c r="C361" s="94"/>
      <c r="D361" s="94"/>
      <c r="E361" s="99"/>
      <c r="F361" s="149"/>
    </row>
    <row r="362" spans="1:6" ht="18.75" x14ac:dyDescent="0.2">
      <c r="A362" s="94"/>
      <c r="B362" s="99"/>
      <c r="C362" s="94"/>
      <c r="D362" s="94"/>
      <c r="E362" s="99"/>
      <c r="F362" s="149"/>
    </row>
    <row r="363" spans="1:6" ht="18.75" x14ac:dyDescent="0.2">
      <c r="A363" s="94"/>
      <c r="B363" s="99"/>
      <c r="C363" s="94"/>
      <c r="D363" s="94"/>
      <c r="E363" s="99"/>
      <c r="F363" s="149"/>
    </row>
    <row r="364" spans="1:6" ht="18.75" x14ac:dyDescent="0.2">
      <c r="A364" s="94"/>
      <c r="B364" s="99"/>
      <c r="C364" s="94"/>
      <c r="D364" s="94"/>
      <c r="E364" s="99"/>
      <c r="F364" s="149"/>
    </row>
    <row r="365" spans="1:6" ht="18.75" x14ac:dyDescent="0.2">
      <c r="A365" s="94"/>
      <c r="B365" s="99"/>
      <c r="C365" s="94"/>
      <c r="D365" s="94"/>
      <c r="E365" s="99"/>
      <c r="F365" s="149"/>
    </row>
    <row r="366" spans="1:6" ht="18.75" x14ac:dyDescent="0.2">
      <c r="A366" s="94"/>
      <c r="B366" s="99"/>
      <c r="C366" s="94"/>
      <c r="D366" s="94"/>
      <c r="E366" s="99"/>
      <c r="F366" s="149"/>
    </row>
    <row r="367" spans="1:6" ht="18.75" x14ac:dyDescent="0.2">
      <c r="A367" s="94"/>
      <c r="B367" s="99"/>
      <c r="C367" s="94"/>
      <c r="D367" s="94"/>
      <c r="E367" s="99"/>
      <c r="F367" s="149"/>
    </row>
    <row r="368" spans="1:6" ht="18.75" x14ac:dyDescent="0.2">
      <c r="A368" s="94"/>
      <c r="B368" s="99"/>
      <c r="C368" s="94"/>
      <c r="D368" s="94"/>
      <c r="E368" s="99"/>
      <c r="F368" s="149"/>
    </row>
    <row r="369" spans="1:6" ht="18.75" x14ac:dyDescent="0.2">
      <c r="A369" s="94"/>
      <c r="B369" s="99"/>
      <c r="C369" s="94"/>
      <c r="D369" s="94"/>
      <c r="E369" s="99"/>
      <c r="F369" s="149"/>
    </row>
    <row r="370" spans="1:6" ht="18.75" x14ac:dyDescent="0.2">
      <c r="A370" s="94"/>
      <c r="B370" s="99"/>
      <c r="C370" s="94"/>
      <c r="D370" s="94"/>
      <c r="E370" s="99"/>
      <c r="F370" s="149"/>
    </row>
    <row r="371" spans="1:6" ht="18.75" x14ac:dyDescent="0.2">
      <c r="A371" s="94"/>
      <c r="B371" s="99"/>
      <c r="C371" s="94"/>
      <c r="D371" s="94"/>
      <c r="E371" s="99"/>
      <c r="F371" s="149"/>
    </row>
    <row r="372" spans="1:6" ht="18.75" x14ac:dyDescent="0.2">
      <c r="A372" s="94"/>
      <c r="B372" s="99"/>
      <c r="C372" s="94"/>
      <c r="D372" s="94"/>
      <c r="E372" s="99"/>
      <c r="F372" s="149"/>
    </row>
    <row r="373" spans="1:6" ht="18.75" x14ac:dyDescent="0.2">
      <c r="A373" s="94"/>
      <c r="B373" s="99"/>
      <c r="C373" s="94"/>
      <c r="D373" s="94"/>
      <c r="E373" s="99"/>
      <c r="F373" s="149"/>
    </row>
    <row r="374" spans="1:6" ht="18.75" x14ac:dyDescent="0.2">
      <c r="A374" s="94"/>
      <c r="B374" s="99"/>
      <c r="C374" s="94"/>
      <c r="D374" s="94"/>
      <c r="E374" s="99"/>
      <c r="F374" s="149"/>
    </row>
    <row r="375" spans="1:6" ht="18.75" x14ac:dyDescent="0.2">
      <c r="A375" s="94"/>
      <c r="B375" s="99"/>
      <c r="C375" s="94"/>
      <c r="D375" s="94"/>
      <c r="E375" s="99"/>
      <c r="F375" s="149"/>
    </row>
    <row r="376" spans="1:6" ht="18.75" x14ac:dyDescent="0.2">
      <c r="A376" s="94"/>
      <c r="B376" s="99"/>
      <c r="C376" s="94"/>
      <c r="D376" s="94"/>
      <c r="E376" s="99"/>
      <c r="F376" s="149"/>
    </row>
    <row r="377" spans="1:6" ht="18.75" x14ac:dyDescent="0.2">
      <c r="A377" s="94"/>
      <c r="B377" s="99"/>
      <c r="C377" s="94"/>
      <c r="D377" s="94"/>
      <c r="E377" s="99"/>
      <c r="F377" s="149"/>
    </row>
    <row r="378" spans="1:6" ht="18.75" x14ac:dyDescent="0.2">
      <c r="A378" s="94"/>
      <c r="B378" s="99"/>
      <c r="C378" s="94"/>
      <c r="D378" s="94"/>
      <c r="E378" s="99"/>
      <c r="F378" s="149"/>
    </row>
    <row r="379" spans="1:6" ht="18.75" x14ac:dyDescent="0.2">
      <c r="A379" s="94"/>
      <c r="B379" s="99"/>
      <c r="C379" s="94"/>
      <c r="D379" s="94"/>
      <c r="E379" s="99"/>
      <c r="F379" s="149"/>
    </row>
    <row r="380" spans="1:6" ht="18.75" x14ac:dyDescent="0.2">
      <c r="A380" s="94"/>
      <c r="B380" s="99"/>
      <c r="C380" s="94"/>
      <c r="D380" s="94"/>
      <c r="E380" s="99"/>
      <c r="F380" s="149"/>
    </row>
    <row r="381" spans="1:6" ht="18.75" x14ac:dyDescent="0.2">
      <c r="A381" s="94"/>
      <c r="B381" s="99"/>
      <c r="C381" s="94"/>
      <c r="D381" s="94"/>
      <c r="E381" s="99"/>
      <c r="F381" s="149"/>
    </row>
    <row r="382" spans="1:6" ht="18.75" x14ac:dyDescent="0.2">
      <c r="A382" s="94"/>
      <c r="B382" s="99"/>
      <c r="C382" s="94"/>
      <c r="D382" s="94"/>
      <c r="E382" s="99"/>
      <c r="F382" s="149"/>
    </row>
    <row r="383" spans="1:6" ht="18.75" x14ac:dyDescent="0.2">
      <c r="A383" s="94"/>
      <c r="B383" s="99"/>
      <c r="C383" s="94"/>
      <c r="D383" s="94"/>
      <c r="E383" s="99"/>
      <c r="F383" s="149"/>
    </row>
    <row r="384" spans="1:6" ht="18.75" x14ac:dyDescent="0.2">
      <c r="A384" s="94"/>
      <c r="B384" s="99"/>
      <c r="C384" s="94"/>
      <c r="D384" s="94"/>
      <c r="E384" s="99"/>
      <c r="F384" s="149"/>
    </row>
    <row r="385" spans="1:6" ht="18.75" x14ac:dyDescent="0.2">
      <c r="A385" s="94"/>
      <c r="B385" s="99"/>
      <c r="C385" s="94"/>
      <c r="D385" s="94"/>
      <c r="E385" s="99"/>
      <c r="F385" s="149"/>
    </row>
    <row r="386" spans="1:6" ht="18.75" x14ac:dyDescent="0.2">
      <c r="A386" s="94"/>
      <c r="B386" s="99"/>
      <c r="C386" s="94"/>
      <c r="D386" s="94"/>
      <c r="E386" s="99"/>
      <c r="F386" s="149"/>
    </row>
    <row r="387" spans="1:6" ht="18.75" x14ac:dyDescent="0.2">
      <c r="A387" s="94"/>
      <c r="B387" s="99"/>
      <c r="C387" s="94"/>
      <c r="D387" s="94"/>
      <c r="E387" s="99"/>
      <c r="F387" s="149"/>
    </row>
    <row r="388" spans="1:6" ht="18.75" x14ac:dyDescent="0.2">
      <c r="A388" s="94"/>
      <c r="B388" s="99"/>
      <c r="C388" s="94"/>
      <c r="D388" s="94"/>
      <c r="E388" s="99"/>
      <c r="F388" s="149"/>
    </row>
    <row r="389" spans="1:6" ht="18.75" x14ac:dyDescent="0.2">
      <c r="A389" s="94"/>
      <c r="B389" s="99"/>
      <c r="C389" s="94"/>
      <c r="D389" s="94"/>
      <c r="E389" s="99"/>
      <c r="F389" s="149"/>
    </row>
    <row r="390" spans="1:6" ht="18.75" x14ac:dyDescent="0.2">
      <c r="A390" s="94"/>
      <c r="B390" s="99"/>
      <c r="C390" s="94"/>
      <c r="D390" s="94"/>
      <c r="E390" s="99"/>
      <c r="F390" s="149"/>
    </row>
    <row r="391" spans="1:6" ht="18.75" x14ac:dyDescent="0.2">
      <c r="A391" s="94"/>
      <c r="B391" s="99"/>
      <c r="C391" s="94"/>
      <c r="D391" s="94"/>
      <c r="E391" s="99"/>
      <c r="F391" s="149"/>
    </row>
    <row r="392" spans="1:6" ht="18.75" x14ac:dyDescent="0.2">
      <c r="A392" s="94"/>
      <c r="B392" s="99"/>
      <c r="C392" s="94"/>
      <c r="D392" s="94"/>
      <c r="E392" s="99"/>
      <c r="F392" s="149"/>
    </row>
    <row r="393" spans="1:6" ht="18.75" x14ac:dyDescent="0.2">
      <c r="A393" s="94"/>
      <c r="B393" s="99"/>
      <c r="C393" s="94"/>
      <c r="D393" s="94"/>
      <c r="E393" s="99"/>
      <c r="F393" s="149"/>
    </row>
    <row r="394" spans="1:6" ht="18.75" x14ac:dyDescent="0.2">
      <c r="A394" s="94"/>
      <c r="B394" s="99"/>
      <c r="C394" s="94"/>
      <c r="D394" s="94"/>
      <c r="E394" s="99"/>
      <c r="F394" s="149"/>
    </row>
    <row r="395" spans="1:6" ht="18.75" x14ac:dyDescent="0.2">
      <c r="A395" s="94"/>
      <c r="B395" s="99"/>
      <c r="C395" s="94"/>
      <c r="D395" s="94"/>
      <c r="E395" s="99"/>
      <c r="F395" s="149"/>
    </row>
    <row r="396" spans="1:6" ht="18.75" x14ac:dyDescent="0.2">
      <c r="A396" s="94"/>
      <c r="B396" s="99"/>
      <c r="C396" s="94"/>
      <c r="D396" s="94"/>
      <c r="E396" s="99"/>
      <c r="F396" s="149"/>
    </row>
    <row r="397" spans="1:6" ht="18.75" x14ac:dyDescent="0.2">
      <c r="A397" s="94"/>
      <c r="B397" s="99"/>
      <c r="C397" s="94"/>
      <c r="D397" s="94"/>
      <c r="E397" s="99"/>
      <c r="F397" s="149"/>
    </row>
    <row r="398" spans="1:6" ht="18.75" x14ac:dyDescent="0.2">
      <c r="A398" s="94"/>
      <c r="B398" s="99"/>
      <c r="C398" s="94"/>
      <c r="D398" s="94"/>
      <c r="E398" s="99"/>
      <c r="F398" s="149"/>
    </row>
    <row r="399" spans="1:6" ht="18.75" x14ac:dyDescent="0.2">
      <c r="A399" s="94"/>
      <c r="B399" s="99"/>
      <c r="C399" s="94"/>
      <c r="D399" s="94"/>
      <c r="E399" s="99"/>
      <c r="F399" s="149"/>
    </row>
    <row r="400" spans="1:6" ht="18.75" x14ac:dyDescent="0.2">
      <c r="A400" s="94"/>
      <c r="B400" s="99"/>
      <c r="C400" s="94"/>
      <c r="D400" s="94"/>
      <c r="E400" s="99"/>
      <c r="F400" s="149"/>
    </row>
    <row r="401" spans="1:6" ht="18.75" x14ac:dyDescent="0.2">
      <c r="A401" s="94"/>
      <c r="B401" s="99"/>
      <c r="C401" s="94"/>
      <c r="D401" s="94"/>
      <c r="E401" s="99"/>
      <c r="F401" s="149"/>
    </row>
    <row r="402" spans="1:6" ht="18.75" x14ac:dyDescent="0.2">
      <c r="A402" s="94"/>
      <c r="B402" s="99"/>
      <c r="C402" s="94"/>
      <c r="D402" s="94"/>
      <c r="E402" s="99"/>
      <c r="F402" s="149"/>
    </row>
    <row r="403" spans="1:6" ht="18.75" x14ac:dyDescent="0.2">
      <c r="A403" s="94"/>
      <c r="B403" s="99"/>
      <c r="C403" s="94"/>
      <c r="D403" s="94"/>
      <c r="E403" s="99"/>
      <c r="F403" s="149"/>
    </row>
    <row r="404" spans="1:6" ht="18.75" x14ac:dyDescent="0.2">
      <c r="A404" s="94"/>
      <c r="B404" s="99"/>
      <c r="C404" s="94"/>
      <c r="D404" s="94"/>
      <c r="E404" s="99"/>
      <c r="F404" s="149"/>
    </row>
    <row r="405" spans="1:6" ht="18.75" x14ac:dyDescent="0.2">
      <c r="A405" s="94"/>
      <c r="B405" s="99"/>
      <c r="C405" s="94"/>
      <c r="D405" s="94"/>
      <c r="E405" s="99"/>
      <c r="F405" s="149"/>
    </row>
    <row r="406" spans="1:6" ht="18.75" x14ac:dyDescent="0.2">
      <c r="A406" s="94"/>
      <c r="B406" s="99"/>
      <c r="C406" s="94"/>
      <c r="D406" s="94"/>
      <c r="E406" s="99"/>
      <c r="F406" s="149"/>
    </row>
    <row r="407" spans="1:6" ht="18.75" x14ac:dyDescent="0.2">
      <c r="A407" s="94"/>
      <c r="B407" s="99"/>
      <c r="C407" s="94"/>
      <c r="D407" s="94"/>
      <c r="E407" s="99"/>
      <c r="F407" s="149"/>
    </row>
    <row r="408" spans="1:6" ht="18.75" x14ac:dyDescent="0.2">
      <c r="A408" s="94"/>
      <c r="B408" s="99"/>
      <c r="C408" s="94"/>
      <c r="D408" s="94"/>
      <c r="E408" s="99"/>
      <c r="F408" s="149"/>
    </row>
    <row r="409" spans="1:6" ht="18.75" x14ac:dyDescent="0.2">
      <c r="A409" s="94"/>
      <c r="B409" s="99"/>
      <c r="C409" s="94"/>
      <c r="D409" s="94"/>
      <c r="E409" s="99"/>
      <c r="F409" s="149"/>
    </row>
    <row r="410" spans="1:6" ht="18.75" x14ac:dyDescent="0.2">
      <c r="A410" s="94"/>
      <c r="B410" s="99"/>
      <c r="C410" s="94"/>
      <c r="D410" s="94"/>
      <c r="E410" s="99"/>
      <c r="F410" s="149"/>
    </row>
    <row r="411" spans="1:6" ht="18.75" x14ac:dyDescent="0.2">
      <c r="A411" s="94"/>
      <c r="B411" s="99"/>
      <c r="C411" s="94"/>
      <c r="D411" s="94"/>
      <c r="E411" s="99"/>
      <c r="F411" s="149"/>
    </row>
    <row r="412" spans="1:6" ht="18.75" x14ac:dyDescent="0.2">
      <c r="A412" s="94"/>
      <c r="B412" s="99"/>
      <c r="C412" s="94"/>
      <c r="D412" s="94"/>
      <c r="E412" s="99"/>
      <c r="F412" s="149"/>
    </row>
    <row r="413" spans="1:6" ht="18.75" x14ac:dyDescent="0.2">
      <c r="A413" s="94"/>
      <c r="B413" s="99"/>
      <c r="C413" s="94"/>
      <c r="D413" s="94"/>
      <c r="E413" s="99"/>
      <c r="F413" s="149"/>
    </row>
    <row r="414" spans="1:6" ht="18.75" x14ac:dyDescent="0.2">
      <c r="A414" s="94"/>
      <c r="B414" s="99"/>
      <c r="C414" s="94"/>
      <c r="D414" s="94"/>
      <c r="E414" s="99"/>
      <c r="F414" s="149"/>
    </row>
    <row r="415" spans="1:6" ht="18.75" x14ac:dyDescent="0.2">
      <c r="A415" s="94"/>
      <c r="B415" s="99"/>
      <c r="C415" s="94"/>
      <c r="D415" s="94"/>
      <c r="E415" s="99"/>
      <c r="F415" s="149"/>
    </row>
    <row r="416" spans="1:6" ht="18.75" x14ac:dyDescent="0.2">
      <c r="A416" s="94"/>
      <c r="B416" s="99"/>
      <c r="C416" s="94"/>
      <c r="D416" s="94"/>
      <c r="E416" s="99"/>
      <c r="F416" s="149"/>
    </row>
    <row r="417" spans="1:6" ht="18.75" x14ac:dyDescent="0.2">
      <c r="A417" s="94"/>
      <c r="B417" s="99"/>
      <c r="C417" s="94"/>
      <c r="D417" s="94"/>
      <c r="E417" s="99"/>
      <c r="F417" s="149"/>
    </row>
    <row r="418" spans="1:6" ht="18.75" x14ac:dyDescent="0.2">
      <c r="A418" s="94"/>
      <c r="B418" s="99"/>
      <c r="C418" s="94"/>
      <c r="D418" s="94"/>
      <c r="E418" s="99"/>
      <c r="F418" s="149"/>
    </row>
    <row r="419" spans="1:6" ht="18.75" x14ac:dyDescent="0.2">
      <c r="A419" s="94"/>
      <c r="B419" s="99"/>
      <c r="C419" s="94"/>
      <c r="D419" s="94"/>
      <c r="E419" s="99"/>
      <c r="F419" s="149"/>
    </row>
    <row r="420" spans="1:6" ht="18.75" x14ac:dyDescent="0.2">
      <c r="A420" s="94"/>
      <c r="B420" s="99"/>
      <c r="C420" s="94"/>
      <c r="D420" s="94"/>
      <c r="E420" s="99"/>
      <c r="F420" s="149"/>
    </row>
    <row r="421" spans="1:6" ht="18.75" x14ac:dyDescent="0.2">
      <c r="A421" s="94"/>
      <c r="B421" s="99"/>
      <c r="C421" s="94"/>
      <c r="D421" s="94"/>
      <c r="E421" s="99"/>
      <c r="F421" s="149"/>
    </row>
    <row r="422" spans="1:6" ht="18.75" x14ac:dyDescent="0.2">
      <c r="A422" s="94"/>
      <c r="B422" s="99"/>
      <c r="C422" s="94"/>
      <c r="D422" s="94"/>
      <c r="E422" s="99"/>
      <c r="F422" s="149"/>
    </row>
    <row r="423" spans="1:6" ht="18.75" x14ac:dyDescent="0.2">
      <c r="A423" s="94"/>
      <c r="B423" s="99"/>
      <c r="C423" s="94"/>
      <c r="D423" s="94"/>
      <c r="E423" s="99"/>
      <c r="F423" s="149"/>
    </row>
    <row r="424" spans="1:6" ht="18.75" x14ac:dyDescent="0.2">
      <c r="A424" s="94"/>
      <c r="B424" s="99"/>
      <c r="C424" s="94"/>
      <c r="D424" s="94"/>
      <c r="E424" s="99"/>
      <c r="F424" s="149"/>
    </row>
    <row r="425" spans="1:6" ht="18.75" x14ac:dyDescent="0.2">
      <c r="A425" s="94"/>
      <c r="B425" s="99"/>
      <c r="C425" s="94"/>
      <c r="D425" s="94"/>
      <c r="E425" s="99"/>
      <c r="F425" s="149"/>
    </row>
    <row r="426" spans="1:6" ht="18.75" x14ac:dyDescent="0.2">
      <c r="A426" s="94"/>
      <c r="B426" s="99"/>
      <c r="C426" s="94"/>
      <c r="D426" s="94"/>
      <c r="E426" s="99"/>
      <c r="F426" s="149"/>
    </row>
    <row r="427" spans="1:6" ht="18.75" x14ac:dyDescent="0.2">
      <c r="A427" s="94"/>
      <c r="B427" s="99"/>
      <c r="C427" s="94"/>
      <c r="D427" s="94"/>
      <c r="E427" s="99"/>
      <c r="F427" s="149"/>
    </row>
    <row r="428" spans="1:6" ht="18.75" x14ac:dyDescent="0.2">
      <c r="A428" s="94"/>
      <c r="B428" s="99"/>
      <c r="C428" s="94"/>
      <c r="D428" s="94"/>
      <c r="E428" s="99"/>
      <c r="F428" s="149"/>
    </row>
    <row r="429" spans="1:6" ht="18.75" x14ac:dyDescent="0.2">
      <c r="A429" s="94"/>
      <c r="B429" s="99"/>
      <c r="C429" s="94"/>
      <c r="D429" s="94"/>
      <c r="E429" s="99"/>
      <c r="F429" s="149"/>
    </row>
    <row r="430" spans="1:6" ht="18.75" x14ac:dyDescent="0.2">
      <c r="A430" s="94"/>
      <c r="B430" s="99"/>
      <c r="C430" s="94"/>
      <c r="D430" s="94"/>
      <c r="E430" s="99"/>
      <c r="F430" s="149"/>
    </row>
    <row r="431" spans="1:6" ht="18.75" x14ac:dyDescent="0.2">
      <c r="A431" s="94"/>
      <c r="B431" s="99"/>
      <c r="C431" s="94"/>
      <c r="D431" s="94"/>
      <c r="E431" s="99"/>
      <c r="F431" s="149"/>
    </row>
    <row r="432" spans="1:6" ht="18.75" x14ac:dyDescent="0.2">
      <c r="A432" s="94"/>
      <c r="B432" s="99"/>
      <c r="C432" s="94"/>
      <c r="D432" s="94"/>
      <c r="E432" s="99"/>
      <c r="F432" s="149"/>
    </row>
    <row r="433" spans="1:6" ht="18.75" x14ac:dyDescent="0.2">
      <c r="A433" s="94"/>
      <c r="B433" s="99"/>
      <c r="C433" s="94"/>
      <c r="D433" s="94"/>
      <c r="E433" s="99"/>
      <c r="F433" s="149"/>
    </row>
    <row r="434" spans="1:6" ht="18.75" x14ac:dyDescent="0.2">
      <c r="A434" s="94"/>
      <c r="B434" s="99"/>
      <c r="C434" s="94"/>
      <c r="D434" s="94"/>
      <c r="E434" s="99"/>
      <c r="F434" s="149"/>
    </row>
    <row r="435" spans="1:6" ht="18.75" x14ac:dyDescent="0.2">
      <c r="A435" s="94"/>
      <c r="B435" s="99"/>
      <c r="C435" s="94"/>
      <c r="D435" s="94"/>
      <c r="E435" s="99"/>
      <c r="F435" s="149"/>
    </row>
    <row r="436" spans="1:6" ht="18.75" x14ac:dyDescent="0.2">
      <c r="A436" s="94"/>
      <c r="B436" s="99"/>
      <c r="C436" s="94"/>
      <c r="D436" s="94"/>
      <c r="E436" s="99"/>
      <c r="F436" s="149"/>
    </row>
    <row r="437" spans="1:6" ht="18.75" x14ac:dyDescent="0.2">
      <c r="A437" s="94"/>
      <c r="B437" s="99"/>
      <c r="C437" s="94"/>
      <c r="D437" s="94"/>
      <c r="E437" s="99"/>
      <c r="F437" s="149"/>
    </row>
    <row r="438" spans="1:6" ht="18.75" x14ac:dyDescent="0.2">
      <c r="A438" s="94"/>
      <c r="B438" s="99"/>
      <c r="C438" s="94"/>
      <c r="D438" s="94"/>
      <c r="E438" s="99"/>
      <c r="F438" s="149"/>
    </row>
    <row r="439" spans="1:6" ht="18.75" x14ac:dyDescent="0.2">
      <c r="A439" s="94"/>
      <c r="B439" s="99"/>
      <c r="C439" s="94"/>
      <c r="D439" s="94"/>
      <c r="E439" s="99"/>
      <c r="F439" s="149"/>
    </row>
    <row r="440" spans="1:6" ht="18.75" x14ac:dyDescent="0.2">
      <c r="A440" s="94"/>
      <c r="B440" s="99"/>
      <c r="C440" s="94"/>
      <c r="D440" s="94"/>
      <c r="E440" s="99"/>
      <c r="F440" s="149"/>
    </row>
    <row r="441" spans="1:6" ht="18.75" x14ac:dyDescent="0.2">
      <c r="A441" s="94"/>
      <c r="B441" s="99"/>
      <c r="C441" s="94"/>
      <c r="D441" s="94"/>
      <c r="E441" s="99"/>
      <c r="F441" s="149"/>
    </row>
    <row r="442" spans="1:6" ht="18.75" x14ac:dyDescent="0.2">
      <c r="A442" s="94"/>
      <c r="B442" s="99"/>
      <c r="C442" s="94"/>
      <c r="D442" s="94"/>
      <c r="E442" s="99"/>
      <c r="F442" s="149"/>
    </row>
    <row r="443" spans="1:6" ht="18.75" x14ac:dyDescent="0.2">
      <c r="A443" s="94"/>
      <c r="B443" s="99"/>
      <c r="C443" s="94"/>
      <c r="D443" s="94"/>
      <c r="E443" s="99"/>
      <c r="F443" s="149"/>
    </row>
    <row r="444" spans="1:6" ht="18.75" x14ac:dyDescent="0.2">
      <c r="A444" s="94"/>
      <c r="B444" s="99"/>
      <c r="C444" s="94"/>
      <c r="D444" s="94"/>
      <c r="E444" s="99"/>
      <c r="F444" s="149"/>
    </row>
    <row r="445" spans="1:6" ht="18.75" x14ac:dyDescent="0.2">
      <c r="A445" s="94"/>
      <c r="B445" s="99"/>
      <c r="C445" s="94"/>
      <c r="D445" s="94"/>
      <c r="E445" s="99"/>
      <c r="F445" s="149"/>
    </row>
    <row r="446" spans="1:6" ht="18.75" x14ac:dyDescent="0.2">
      <c r="A446" s="94"/>
      <c r="B446" s="99"/>
      <c r="C446" s="94"/>
      <c r="D446" s="94"/>
      <c r="E446" s="99"/>
      <c r="F446" s="149"/>
    </row>
    <row r="447" spans="1:6" ht="18.75" x14ac:dyDescent="0.2">
      <c r="A447" s="94"/>
      <c r="B447" s="99"/>
      <c r="C447" s="94"/>
      <c r="D447" s="94"/>
      <c r="E447" s="99"/>
      <c r="F447" s="149"/>
    </row>
    <row r="448" spans="1:6" ht="18.75" x14ac:dyDescent="0.2">
      <c r="A448" s="94"/>
      <c r="B448" s="99"/>
      <c r="C448" s="94"/>
      <c r="D448" s="94"/>
      <c r="E448" s="99"/>
      <c r="F448" s="149"/>
    </row>
    <row r="449" spans="1:6" ht="18.75" x14ac:dyDescent="0.2">
      <c r="A449" s="94"/>
      <c r="B449" s="99"/>
      <c r="C449" s="94"/>
      <c r="D449" s="94"/>
      <c r="E449" s="99"/>
      <c r="F449" s="149"/>
    </row>
    <row r="450" spans="1:6" ht="18.75" x14ac:dyDescent="0.2">
      <c r="A450" s="94"/>
      <c r="B450" s="99"/>
      <c r="C450" s="94"/>
      <c r="D450" s="94"/>
      <c r="E450" s="99"/>
      <c r="F450" s="149"/>
    </row>
    <row r="451" spans="1:6" ht="18.75" x14ac:dyDescent="0.2">
      <c r="A451" s="94"/>
      <c r="B451" s="99"/>
      <c r="C451" s="94"/>
      <c r="D451" s="94"/>
      <c r="E451" s="99"/>
      <c r="F451" s="149"/>
    </row>
    <row r="452" spans="1:6" ht="18.75" x14ac:dyDescent="0.2">
      <c r="A452" s="94"/>
      <c r="B452" s="99"/>
      <c r="C452" s="94"/>
      <c r="D452" s="94"/>
      <c r="E452" s="99"/>
      <c r="F452" s="149"/>
    </row>
    <row r="453" spans="1:6" ht="18.75" x14ac:dyDescent="0.2">
      <c r="A453" s="94"/>
      <c r="B453" s="99"/>
      <c r="C453" s="94"/>
      <c r="D453" s="94"/>
      <c r="E453" s="99"/>
      <c r="F453" s="149"/>
    </row>
    <row r="454" spans="1:6" ht="18.75" x14ac:dyDescent="0.2">
      <c r="A454" s="94"/>
      <c r="B454" s="99"/>
      <c r="C454" s="94"/>
      <c r="D454" s="94"/>
      <c r="E454" s="99"/>
      <c r="F454" s="149"/>
    </row>
    <row r="455" spans="1:6" ht="18.75" x14ac:dyDescent="0.2">
      <c r="A455" s="94"/>
      <c r="B455" s="99"/>
      <c r="C455" s="94"/>
      <c r="D455" s="94"/>
      <c r="E455" s="99"/>
      <c r="F455" s="149"/>
    </row>
    <row r="456" spans="1:6" ht="18.75" x14ac:dyDescent="0.2">
      <c r="A456" s="94"/>
      <c r="B456" s="99"/>
      <c r="C456" s="94"/>
      <c r="D456" s="94"/>
      <c r="E456" s="99"/>
      <c r="F456" s="149"/>
    </row>
    <row r="457" spans="1:6" ht="18.75" x14ac:dyDescent="0.2">
      <c r="A457" s="94"/>
      <c r="B457" s="99"/>
      <c r="C457" s="94"/>
      <c r="D457" s="94"/>
      <c r="E457" s="99"/>
      <c r="F457" s="149"/>
    </row>
    <row r="458" spans="1:6" ht="18.75" x14ac:dyDescent="0.2">
      <c r="A458" s="94"/>
      <c r="B458" s="99"/>
      <c r="C458" s="94"/>
      <c r="D458" s="94"/>
      <c r="E458" s="99"/>
      <c r="F458" s="149"/>
    </row>
    <row r="459" spans="1:6" ht="18.75" x14ac:dyDescent="0.2">
      <c r="A459" s="94"/>
      <c r="B459" s="99"/>
      <c r="C459" s="94"/>
      <c r="D459" s="94"/>
      <c r="E459" s="99"/>
      <c r="F459" s="149"/>
    </row>
    <row r="460" spans="1:6" ht="18.75" x14ac:dyDescent="0.2">
      <c r="A460" s="94"/>
      <c r="B460" s="99"/>
      <c r="C460" s="94"/>
      <c r="D460" s="94"/>
      <c r="E460" s="99"/>
      <c r="F460" s="149"/>
    </row>
    <row r="461" spans="1:6" ht="18.75" x14ac:dyDescent="0.2">
      <c r="A461" s="94"/>
      <c r="B461" s="99"/>
      <c r="C461" s="94"/>
      <c r="D461" s="94"/>
      <c r="E461" s="99"/>
      <c r="F461" s="149"/>
    </row>
    <row r="462" spans="1:6" ht="18.75" x14ac:dyDescent="0.2">
      <c r="A462" s="94"/>
      <c r="B462" s="99"/>
      <c r="C462" s="94"/>
      <c r="D462" s="94"/>
      <c r="E462" s="99"/>
      <c r="F462" s="149"/>
    </row>
    <row r="463" spans="1:6" ht="18.75" x14ac:dyDescent="0.2">
      <c r="A463" s="94"/>
      <c r="B463" s="99"/>
      <c r="C463" s="94"/>
      <c r="D463" s="94"/>
      <c r="E463" s="99"/>
      <c r="F463" s="149"/>
    </row>
    <row r="464" spans="1:6" ht="18.75" x14ac:dyDescent="0.2">
      <c r="A464" s="94"/>
      <c r="B464" s="99"/>
      <c r="C464" s="94"/>
      <c r="D464" s="94"/>
      <c r="E464" s="99"/>
      <c r="F464" s="149"/>
    </row>
    <row r="465" spans="1:6" ht="18.75" x14ac:dyDescent="0.2">
      <c r="A465" s="94"/>
      <c r="B465" s="99"/>
      <c r="C465" s="94"/>
      <c r="D465" s="94"/>
      <c r="E465" s="99"/>
      <c r="F465" s="149"/>
    </row>
    <row r="466" spans="1:6" ht="18.75" x14ac:dyDescent="0.2">
      <c r="A466" s="94"/>
      <c r="B466" s="99"/>
      <c r="C466" s="94"/>
      <c r="D466" s="94"/>
      <c r="E466" s="99"/>
      <c r="F466" s="149"/>
    </row>
    <row r="467" spans="1:6" ht="18.75" x14ac:dyDescent="0.2">
      <c r="A467" s="94"/>
      <c r="B467" s="99"/>
      <c r="C467" s="94"/>
      <c r="D467" s="94"/>
      <c r="E467" s="99"/>
      <c r="F467" s="149"/>
    </row>
    <row r="468" spans="1:6" ht="18.75" x14ac:dyDescent="0.2">
      <c r="A468" s="94"/>
      <c r="B468" s="99"/>
      <c r="C468" s="94"/>
      <c r="D468" s="94"/>
      <c r="E468" s="99"/>
      <c r="F468" s="149"/>
    </row>
    <row r="469" spans="1:6" ht="18.75" x14ac:dyDescent="0.2">
      <c r="A469" s="94"/>
      <c r="B469" s="99"/>
      <c r="C469" s="94"/>
      <c r="D469" s="94"/>
      <c r="E469" s="99"/>
      <c r="F469" s="149"/>
    </row>
    <row r="470" spans="1:6" ht="18.75" x14ac:dyDescent="0.2">
      <c r="A470" s="94"/>
      <c r="B470" s="99"/>
      <c r="C470" s="94"/>
      <c r="D470" s="94"/>
      <c r="E470" s="99"/>
      <c r="F470" s="149"/>
    </row>
    <row r="471" spans="1:6" ht="18.75" x14ac:dyDescent="0.2">
      <c r="A471" s="94"/>
      <c r="B471" s="99"/>
      <c r="C471" s="94"/>
      <c r="D471" s="94"/>
      <c r="E471" s="99"/>
      <c r="F471" s="149"/>
    </row>
    <row r="472" spans="1:6" ht="18.75" x14ac:dyDescent="0.2">
      <c r="A472" s="94"/>
      <c r="B472" s="99"/>
      <c r="C472" s="94"/>
      <c r="D472" s="94"/>
      <c r="E472" s="99"/>
      <c r="F472" s="149"/>
    </row>
    <row r="473" spans="1:6" ht="18.75" x14ac:dyDescent="0.2">
      <c r="A473" s="94"/>
      <c r="B473" s="99"/>
      <c r="C473" s="94"/>
      <c r="D473" s="94"/>
      <c r="E473" s="99"/>
      <c r="F473" s="149"/>
    </row>
    <row r="474" spans="1:6" ht="18.75" x14ac:dyDescent="0.2">
      <c r="A474" s="94"/>
      <c r="B474" s="99"/>
      <c r="C474" s="94"/>
      <c r="D474" s="94"/>
      <c r="E474" s="99"/>
      <c r="F474" s="149"/>
    </row>
    <row r="475" spans="1:6" ht="18.75" x14ac:dyDescent="0.2">
      <c r="A475" s="94"/>
      <c r="B475" s="99"/>
      <c r="C475" s="94"/>
      <c r="D475" s="94"/>
      <c r="E475" s="99"/>
      <c r="F475" s="149"/>
    </row>
    <row r="476" spans="1:6" ht="18.75" x14ac:dyDescent="0.2">
      <c r="A476" s="94"/>
      <c r="B476" s="99"/>
      <c r="C476" s="94"/>
      <c r="D476" s="94"/>
      <c r="E476" s="99"/>
      <c r="F476" s="149"/>
    </row>
    <row r="477" spans="1:6" ht="18.75" x14ac:dyDescent="0.2">
      <c r="A477" s="94"/>
      <c r="B477" s="99"/>
      <c r="C477" s="94"/>
      <c r="D477" s="94"/>
      <c r="E477" s="99"/>
      <c r="F477" s="149"/>
    </row>
    <row r="478" spans="1:6" ht="18.75" x14ac:dyDescent="0.2">
      <c r="A478" s="94"/>
      <c r="B478" s="99"/>
      <c r="C478" s="94"/>
      <c r="D478" s="94"/>
      <c r="E478" s="99"/>
      <c r="F478" s="149"/>
    </row>
    <row r="479" spans="1:6" ht="18.75" x14ac:dyDescent="0.2">
      <c r="A479" s="94"/>
      <c r="B479" s="99"/>
      <c r="C479" s="94"/>
      <c r="D479" s="94"/>
      <c r="E479" s="99"/>
      <c r="F479" s="149"/>
    </row>
    <row r="480" spans="1:6" ht="18.75" x14ac:dyDescent="0.2">
      <c r="A480" s="94"/>
      <c r="B480" s="99"/>
      <c r="C480" s="94"/>
      <c r="D480" s="94"/>
      <c r="E480" s="99"/>
      <c r="F480" s="149"/>
    </row>
    <row r="481" spans="1:6" ht="18.75" x14ac:dyDescent="0.2">
      <c r="A481" s="94"/>
      <c r="B481" s="99"/>
      <c r="C481" s="94"/>
      <c r="D481" s="94"/>
      <c r="E481" s="99"/>
      <c r="F481" s="149"/>
    </row>
    <row r="482" spans="1:6" ht="18.75" x14ac:dyDescent="0.2">
      <c r="A482" s="94"/>
      <c r="B482" s="99"/>
      <c r="C482" s="94"/>
      <c r="D482" s="94"/>
      <c r="E482" s="99"/>
      <c r="F482" s="149"/>
    </row>
    <row r="483" spans="1:6" ht="18.75" x14ac:dyDescent="0.2">
      <c r="A483" s="94"/>
      <c r="B483" s="99"/>
      <c r="C483" s="94"/>
      <c r="D483" s="94"/>
      <c r="E483" s="99"/>
      <c r="F483" s="149"/>
    </row>
    <row r="484" spans="1:6" ht="18.75" x14ac:dyDescent="0.2">
      <c r="A484" s="94"/>
      <c r="B484" s="99"/>
      <c r="C484" s="94"/>
      <c r="D484" s="94"/>
      <c r="E484" s="99"/>
      <c r="F484" s="149"/>
    </row>
    <row r="485" spans="1:6" ht="18.75" x14ac:dyDescent="0.2">
      <c r="A485" s="94"/>
      <c r="B485" s="99"/>
      <c r="C485" s="94"/>
      <c r="D485" s="94"/>
      <c r="E485" s="99"/>
      <c r="F485" s="149"/>
    </row>
    <row r="486" spans="1:6" ht="18.75" x14ac:dyDescent="0.2">
      <c r="A486" s="94"/>
      <c r="B486" s="99"/>
      <c r="C486" s="94"/>
      <c r="D486" s="94"/>
      <c r="E486" s="99"/>
      <c r="F486" s="149"/>
    </row>
    <row r="487" spans="1:6" ht="18.75" x14ac:dyDescent="0.2">
      <c r="A487" s="94"/>
      <c r="B487" s="99"/>
      <c r="C487" s="94"/>
      <c r="D487" s="94"/>
      <c r="E487" s="99"/>
      <c r="F487" s="149"/>
    </row>
    <row r="488" spans="1:6" ht="18.75" x14ac:dyDescent="0.2">
      <c r="A488" s="94"/>
      <c r="B488" s="99"/>
      <c r="C488" s="94"/>
      <c r="D488" s="94"/>
      <c r="E488" s="99"/>
      <c r="F488" s="149"/>
    </row>
    <row r="489" spans="1:6" ht="18.75" x14ac:dyDescent="0.2">
      <c r="A489" s="94"/>
      <c r="B489" s="99"/>
      <c r="C489" s="94"/>
      <c r="D489" s="94"/>
      <c r="E489" s="99"/>
      <c r="F489" s="149"/>
    </row>
    <row r="490" spans="1:6" ht="18.75" x14ac:dyDescent="0.2">
      <c r="A490" s="94"/>
      <c r="B490" s="99"/>
      <c r="C490" s="94"/>
      <c r="D490" s="94"/>
      <c r="E490" s="99"/>
      <c r="F490" s="149"/>
    </row>
    <row r="491" spans="1:6" ht="18.75" x14ac:dyDescent="0.2">
      <c r="A491" s="94"/>
      <c r="B491" s="99"/>
      <c r="C491" s="94"/>
      <c r="D491" s="94"/>
      <c r="E491" s="99"/>
      <c r="F491" s="149"/>
    </row>
    <row r="492" spans="1:6" ht="18.75" x14ac:dyDescent="0.2">
      <c r="A492" s="94"/>
      <c r="B492" s="99"/>
      <c r="C492" s="94"/>
      <c r="D492" s="94"/>
      <c r="E492" s="99"/>
      <c r="F492" s="149"/>
    </row>
    <row r="493" spans="1:6" ht="18.75" x14ac:dyDescent="0.2">
      <c r="A493" s="94"/>
      <c r="B493" s="99"/>
      <c r="C493" s="94"/>
      <c r="D493" s="94"/>
      <c r="E493" s="99"/>
      <c r="F493" s="149"/>
    </row>
    <row r="494" spans="1:6" ht="18.75" x14ac:dyDescent="0.2">
      <c r="A494" s="94"/>
      <c r="B494" s="99"/>
      <c r="C494" s="94"/>
      <c r="D494" s="94"/>
      <c r="E494" s="99"/>
      <c r="F494" s="149"/>
    </row>
    <row r="495" spans="1:6" ht="18.75" x14ac:dyDescent="0.2">
      <c r="A495" s="94"/>
      <c r="B495" s="99"/>
      <c r="C495" s="94"/>
      <c r="D495" s="94"/>
      <c r="E495" s="99"/>
      <c r="F495" s="149"/>
    </row>
    <row r="496" spans="1:6" ht="18.75" x14ac:dyDescent="0.2">
      <c r="A496" s="94"/>
      <c r="B496" s="99"/>
      <c r="C496" s="94"/>
      <c r="D496" s="94"/>
      <c r="E496" s="99"/>
      <c r="F496" s="149"/>
    </row>
    <row r="497" spans="1:6" ht="18.75" x14ac:dyDescent="0.2">
      <c r="A497" s="94"/>
      <c r="B497" s="99"/>
      <c r="C497" s="94"/>
      <c r="D497" s="94"/>
      <c r="E497" s="99"/>
      <c r="F497" s="149"/>
    </row>
    <row r="498" spans="1:6" ht="18.75" x14ac:dyDescent="0.2">
      <c r="A498" s="94"/>
      <c r="B498" s="99"/>
      <c r="C498" s="94"/>
      <c r="D498" s="94"/>
      <c r="E498" s="99"/>
      <c r="F498" s="149"/>
    </row>
    <row r="499" spans="1:6" ht="18.75" x14ac:dyDescent="0.2">
      <c r="A499" s="94"/>
      <c r="B499" s="99"/>
      <c r="C499" s="94"/>
      <c r="D499" s="94"/>
      <c r="E499" s="99"/>
      <c r="F499" s="149"/>
    </row>
    <row r="500" spans="1:6" ht="18.75" x14ac:dyDescent="0.2">
      <c r="A500" s="94"/>
      <c r="B500" s="99"/>
      <c r="C500" s="94"/>
      <c r="D500" s="94"/>
      <c r="E500" s="99"/>
      <c r="F500" s="149"/>
    </row>
    <row r="501" spans="1:6" ht="18.75" x14ac:dyDescent="0.2">
      <c r="A501" s="94"/>
      <c r="B501" s="99"/>
      <c r="C501" s="94"/>
      <c r="D501" s="94"/>
      <c r="E501" s="99"/>
      <c r="F501" s="149"/>
    </row>
    <row r="502" spans="1:6" ht="18.75" x14ac:dyDescent="0.2">
      <c r="A502" s="94"/>
      <c r="B502" s="99"/>
      <c r="C502" s="94"/>
      <c r="D502" s="94"/>
      <c r="E502" s="99"/>
      <c r="F502" s="149"/>
    </row>
    <row r="503" spans="1:6" ht="18.75" x14ac:dyDescent="0.2">
      <c r="A503" s="94"/>
      <c r="B503" s="99"/>
      <c r="C503" s="94"/>
      <c r="D503" s="94"/>
      <c r="E503" s="99"/>
      <c r="F503" s="149"/>
    </row>
    <row r="504" spans="1:6" ht="18.75" x14ac:dyDescent="0.2">
      <c r="A504" s="94"/>
      <c r="B504" s="99"/>
      <c r="C504" s="94"/>
      <c r="D504" s="94"/>
      <c r="E504" s="99"/>
      <c r="F504" s="149"/>
    </row>
    <row r="505" spans="1:6" ht="18.75" x14ac:dyDescent="0.2">
      <c r="A505" s="94"/>
      <c r="B505" s="99"/>
      <c r="C505" s="94"/>
      <c r="D505" s="94"/>
      <c r="E505" s="99"/>
      <c r="F505" s="149"/>
    </row>
    <row r="506" spans="1:6" ht="18.75" x14ac:dyDescent="0.2">
      <c r="A506" s="94"/>
      <c r="B506" s="99"/>
      <c r="C506" s="94"/>
      <c r="D506" s="94"/>
      <c r="E506" s="99"/>
      <c r="F506" s="149"/>
    </row>
    <row r="507" spans="1:6" ht="18.75" x14ac:dyDescent="0.2">
      <c r="A507" s="94"/>
      <c r="B507" s="99"/>
      <c r="C507" s="94"/>
      <c r="D507" s="94"/>
      <c r="E507" s="99"/>
      <c r="F507" s="149"/>
    </row>
    <row r="508" spans="1:6" ht="18.75" x14ac:dyDescent="0.2">
      <c r="A508" s="94"/>
      <c r="B508" s="99"/>
      <c r="C508" s="94"/>
      <c r="D508" s="94"/>
      <c r="E508" s="99"/>
      <c r="F508" s="149"/>
    </row>
    <row r="509" spans="1:6" ht="18.75" x14ac:dyDescent="0.2">
      <c r="A509" s="94"/>
      <c r="B509" s="99"/>
      <c r="C509" s="94"/>
      <c r="D509" s="94"/>
      <c r="E509" s="99"/>
      <c r="F509" s="149"/>
    </row>
    <row r="510" spans="1:6" ht="18.75" x14ac:dyDescent="0.2">
      <c r="A510" s="94"/>
      <c r="B510" s="99"/>
      <c r="C510" s="94"/>
      <c r="D510" s="94"/>
      <c r="E510" s="99"/>
      <c r="F510" s="149"/>
    </row>
    <row r="511" spans="1:6" ht="18.75" x14ac:dyDescent="0.2">
      <c r="A511" s="94"/>
      <c r="B511" s="99"/>
      <c r="C511" s="94"/>
      <c r="D511" s="94"/>
      <c r="E511" s="99"/>
      <c r="F511" s="149"/>
    </row>
    <row r="512" spans="1:6" ht="18.75" x14ac:dyDescent="0.2">
      <c r="A512" s="94"/>
      <c r="B512" s="99"/>
      <c r="C512" s="94"/>
      <c r="D512" s="94"/>
      <c r="E512" s="99"/>
      <c r="F512" s="149"/>
    </row>
    <row r="513" spans="1:6" ht="18.75" x14ac:dyDescent="0.2">
      <c r="A513" s="94"/>
      <c r="B513" s="99"/>
      <c r="C513" s="94"/>
      <c r="D513" s="94"/>
      <c r="E513" s="99"/>
      <c r="F513" s="149"/>
    </row>
    <row r="514" spans="1:6" ht="18.75" x14ac:dyDescent="0.2">
      <c r="A514" s="94"/>
      <c r="B514" s="99"/>
      <c r="C514" s="94"/>
      <c r="D514" s="94"/>
      <c r="E514" s="99"/>
      <c r="F514" s="149"/>
    </row>
    <row r="515" spans="1:6" ht="18.75" x14ac:dyDescent="0.2">
      <c r="A515" s="94"/>
      <c r="B515" s="99"/>
      <c r="C515" s="94"/>
      <c r="D515" s="94"/>
      <c r="E515" s="99"/>
      <c r="F515" s="149"/>
    </row>
    <row r="516" spans="1:6" ht="18.75" x14ac:dyDescent="0.2">
      <c r="A516" s="94"/>
      <c r="B516" s="99"/>
      <c r="C516" s="94"/>
      <c r="D516" s="94"/>
      <c r="E516" s="99"/>
      <c r="F516" s="149"/>
    </row>
    <row r="517" spans="1:6" ht="18.75" x14ac:dyDescent="0.2">
      <c r="A517" s="94"/>
      <c r="B517" s="99"/>
      <c r="C517" s="94"/>
      <c r="D517" s="94"/>
      <c r="E517" s="99"/>
      <c r="F517" s="149"/>
    </row>
    <row r="518" spans="1:6" ht="18.75" x14ac:dyDescent="0.2">
      <c r="A518" s="94"/>
      <c r="B518" s="99"/>
      <c r="C518" s="94"/>
      <c r="D518" s="94"/>
      <c r="E518" s="99"/>
      <c r="F518" s="149"/>
    </row>
    <row r="519" spans="1:6" ht="18.75" x14ac:dyDescent="0.2">
      <c r="A519" s="94"/>
      <c r="B519" s="99"/>
      <c r="C519" s="94"/>
      <c r="D519" s="94"/>
      <c r="E519" s="99"/>
      <c r="F519" s="149"/>
    </row>
    <row r="520" spans="1:6" ht="18.75" x14ac:dyDescent="0.2">
      <c r="A520" s="94"/>
      <c r="B520" s="99"/>
      <c r="C520" s="94"/>
      <c r="D520" s="94"/>
      <c r="E520" s="99"/>
      <c r="F520" s="149"/>
    </row>
    <row r="521" spans="1:6" ht="18.75" x14ac:dyDescent="0.2">
      <c r="A521" s="94"/>
      <c r="B521" s="99"/>
      <c r="C521" s="94"/>
      <c r="D521" s="94"/>
      <c r="E521" s="99"/>
      <c r="F521" s="149"/>
    </row>
    <row r="522" spans="1:6" ht="18.75" x14ac:dyDescent="0.2">
      <c r="A522" s="94"/>
      <c r="B522" s="99"/>
      <c r="C522" s="94"/>
      <c r="D522" s="94"/>
      <c r="E522" s="99"/>
      <c r="F522" s="149"/>
    </row>
    <row r="523" spans="1:6" ht="18.75" x14ac:dyDescent="0.2">
      <c r="A523" s="94"/>
      <c r="B523" s="99"/>
      <c r="C523" s="94"/>
      <c r="D523" s="94"/>
      <c r="E523" s="99"/>
      <c r="F523" s="149"/>
    </row>
    <row r="524" spans="1:6" ht="18.75" x14ac:dyDescent="0.2">
      <c r="A524" s="94"/>
      <c r="B524" s="99"/>
      <c r="C524" s="94"/>
      <c r="D524" s="94"/>
      <c r="E524" s="99"/>
      <c r="F524" s="149"/>
    </row>
    <row r="525" spans="1:6" ht="18.75" x14ac:dyDescent="0.2">
      <c r="A525" s="94"/>
      <c r="B525" s="99"/>
      <c r="C525" s="94"/>
      <c r="D525" s="94"/>
      <c r="E525" s="99"/>
      <c r="F525" s="149"/>
    </row>
    <row r="526" spans="1:6" ht="18.75" x14ac:dyDescent="0.2">
      <c r="A526" s="94"/>
      <c r="B526" s="99"/>
      <c r="C526" s="94"/>
      <c r="D526" s="94"/>
      <c r="E526" s="99"/>
      <c r="F526" s="149"/>
    </row>
    <row r="527" spans="1:6" ht="18.75" x14ac:dyDescent="0.2">
      <c r="A527" s="94"/>
      <c r="B527" s="99"/>
      <c r="C527" s="94"/>
      <c r="D527" s="94"/>
      <c r="E527" s="99"/>
      <c r="F527" s="149"/>
    </row>
    <row r="528" spans="1:6" ht="18.75" x14ac:dyDescent="0.2">
      <c r="A528" s="94"/>
      <c r="B528" s="99"/>
      <c r="C528" s="94"/>
      <c r="D528" s="94"/>
      <c r="E528" s="99"/>
      <c r="F528" s="149"/>
    </row>
    <row r="529" spans="1:6" ht="18.75" x14ac:dyDescent="0.2">
      <c r="A529" s="94"/>
      <c r="B529" s="99"/>
      <c r="C529" s="94"/>
      <c r="D529" s="94"/>
      <c r="E529" s="99"/>
      <c r="F529" s="149"/>
    </row>
    <row r="530" spans="1:6" ht="18.75" x14ac:dyDescent="0.2">
      <c r="A530" s="94"/>
      <c r="B530" s="99"/>
      <c r="C530" s="94"/>
      <c r="D530" s="94"/>
      <c r="E530" s="99"/>
      <c r="F530" s="149"/>
    </row>
    <row r="531" spans="1:6" ht="18.75" x14ac:dyDescent="0.2">
      <c r="A531" s="94"/>
      <c r="B531" s="99"/>
      <c r="C531" s="94"/>
      <c r="D531" s="94"/>
      <c r="E531" s="99"/>
      <c r="F531" s="149"/>
    </row>
    <row r="532" spans="1:6" ht="18.75" x14ac:dyDescent="0.2">
      <c r="A532" s="94"/>
      <c r="B532" s="99"/>
      <c r="C532" s="94"/>
      <c r="D532" s="94"/>
      <c r="E532" s="99"/>
      <c r="F532" s="149"/>
    </row>
    <row r="533" spans="1:6" ht="18.75" x14ac:dyDescent="0.2">
      <c r="A533" s="94"/>
      <c r="B533" s="99"/>
      <c r="C533" s="94"/>
      <c r="D533" s="94"/>
      <c r="E533" s="99"/>
      <c r="F533" s="149"/>
    </row>
    <row r="534" spans="1:6" ht="18.75" x14ac:dyDescent="0.2">
      <c r="A534" s="94"/>
      <c r="B534" s="99"/>
      <c r="C534" s="94"/>
      <c r="D534" s="94"/>
      <c r="E534" s="99"/>
      <c r="F534" s="149"/>
    </row>
  </sheetData>
  <autoFilter ref="A2:F2"/>
  <mergeCells count="1">
    <mergeCell ref="A1:F1"/>
  </mergeCells>
  <dataValidations count="1">
    <dataValidation type="list" showErrorMessage="1" sqref="B64:B528 E69:E530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ErrorMessage="1">
          <x14:formula1>
            <xm:f>Сотрудники!$B$3:$B$383</xm:f>
          </x14:formula1>
          <xm:sqref>B3:B63</xm:sqref>
        </x14:dataValidation>
        <x14:dataValidation type="list" showErrorMessage="1">
          <x14:formula1>
            <xm:f>'Списки категорий'!$F$2:$F$254</xm:f>
          </x14:formula1>
          <xm:sqref>E3:E68</xm:sqref>
        </x14:dataValidation>
        <x14:dataValidation type="list">
          <x14:formula1>
            <xm:f>Сотрудники!$A$3:$A$202</xm:f>
          </x14:formula1>
          <xm:sqref>A3:A43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sqref="A1:XFD1048576"/>
    </sheetView>
  </sheetViews>
  <sheetFormatPr defaultColWidth="17.28515625" defaultRowHeight="12.75" x14ac:dyDescent="0.2"/>
  <cols>
    <col min="1" max="1" width="53.5703125" customWidth="1"/>
    <col min="2" max="2" width="37.28515625" customWidth="1"/>
    <col min="3" max="4" width="31" customWidth="1"/>
    <col min="5" max="5" width="38.85546875" customWidth="1"/>
    <col min="6" max="9" width="17.85546875" customWidth="1"/>
    <col min="10" max="11" width="35.85546875" customWidth="1"/>
    <col min="12" max="12" width="9.140625" customWidth="1"/>
  </cols>
  <sheetData>
    <row r="1" spans="1:12" ht="18.75" x14ac:dyDescent="0.2">
      <c r="A1" s="353" t="s">
        <v>21</v>
      </c>
      <c r="B1" s="336"/>
      <c r="C1" s="336"/>
      <c r="D1" s="336"/>
      <c r="E1" s="336"/>
      <c r="F1" s="336"/>
      <c r="G1" s="336"/>
      <c r="H1" s="336"/>
      <c r="I1" s="336"/>
      <c r="J1" s="23"/>
      <c r="K1" s="23"/>
      <c r="L1" s="24"/>
    </row>
    <row r="2" spans="1:12" ht="18.75" x14ac:dyDescent="0.2">
      <c r="A2" s="353" t="s">
        <v>87</v>
      </c>
      <c r="B2" s="336"/>
      <c r="C2" s="336"/>
      <c r="D2" s="336"/>
      <c r="E2" s="336"/>
      <c r="F2" s="336"/>
      <c r="G2" s="336"/>
      <c r="H2" s="336"/>
      <c r="I2" s="336"/>
      <c r="J2" s="353" t="s">
        <v>88</v>
      </c>
      <c r="K2" s="336"/>
      <c r="L2" s="24"/>
    </row>
    <row r="3" spans="1:12" ht="94.5" x14ac:dyDescent="0.2">
      <c r="A3" s="22" t="s">
        <v>89</v>
      </c>
      <c r="B3" s="22" t="s">
        <v>90</v>
      </c>
      <c r="C3" s="58" t="s">
        <v>91</v>
      </c>
      <c r="D3" s="22" t="s">
        <v>472</v>
      </c>
      <c r="E3" s="22" t="s">
        <v>473</v>
      </c>
      <c r="F3" s="22" t="s">
        <v>474</v>
      </c>
      <c r="G3" s="22" t="s">
        <v>475</v>
      </c>
      <c r="H3" s="22" t="s">
        <v>476</v>
      </c>
      <c r="I3" s="22" t="s">
        <v>477</v>
      </c>
      <c r="J3" s="22" t="s">
        <v>478</v>
      </c>
      <c r="K3" s="22" t="s">
        <v>479</v>
      </c>
      <c r="L3" s="24"/>
    </row>
    <row r="4" spans="1:12" ht="31.5" x14ac:dyDescent="0.25">
      <c r="A4" s="83" t="s">
        <v>480</v>
      </c>
      <c r="B4" s="83" t="s">
        <v>585</v>
      </c>
      <c r="C4" s="84" t="s">
        <v>592</v>
      </c>
      <c r="D4" s="85" t="s">
        <v>618</v>
      </c>
      <c r="E4" s="85" t="s">
        <v>628</v>
      </c>
      <c r="F4" s="83">
        <v>6</v>
      </c>
      <c r="G4" s="83"/>
      <c r="H4" s="83"/>
      <c r="I4" s="83"/>
      <c r="J4" s="83"/>
      <c r="K4" s="115"/>
      <c r="L4" s="116"/>
    </row>
    <row r="5" spans="1:12" ht="31.5" x14ac:dyDescent="0.25">
      <c r="A5" s="83" t="s">
        <v>932</v>
      </c>
      <c r="B5" s="83" t="s">
        <v>933</v>
      </c>
      <c r="C5" s="84" t="s">
        <v>934</v>
      </c>
      <c r="D5" s="85" t="s">
        <v>935</v>
      </c>
      <c r="E5" s="85" t="s">
        <v>936</v>
      </c>
      <c r="F5" s="83">
        <v>18</v>
      </c>
      <c r="G5" s="83"/>
      <c r="H5" s="83"/>
      <c r="I5" s="83"/>
      <c r="J5" s="83"/>
      <c r="K5" s="115"/>
      <c r="L5" s="116"/>
    </row>
    <row r="6" spans="1:12" ht="78.75" x14ac:dyDescent="0.25">
      <c r="A6" s="83" t="s">
        <v>937</v>
      </c>
      <c r="B6" s="83" t="s">
        <v>938</v>
      </c>
      <c r="C6" s="84" t="s">
        <v>939</v>
      </c>
      <c r="D6" s="83" t="s">
        <v>940</v>
      </c>
      <c r="E6" s="83" t="s">
        <v>941</v>
      </c>
      <c r="F6" s="83">
        <v>7</v>
      </c>
      <c r="G6" s="83">
        <v>7</v>
      </c>
      <c r="H6" s="83"/>
      <c r="I6" s="83"/>
      <c r="J6" s="83"/>
      <c r="K6" s="115"/>
      <c r="L6" s="116"/>
    </row>
    <row r="7" spans="1:12" ht="94.5" x14ac:dyDescent="0.25">
      <c r="A7" s="83" t="s">
        <v>942</v>
      </c>
      <c r="B7" s="83" t="s">
        <v>945</v>
      </c>
      <c r="C7" s="84" t="s">
        <v>947</v>
      </c>
      <c r="D7" s="85" t="s">
        <v>948</v>
      </c>
      <c r="E7" s="85" t="s">
        <v>950</v>
      </c>
      <c r="F7" s="83">
        <v>9</v>
      </c>
      <c r="G7" s="83"/>
      <c r="H7" s="83"/>
      <c r="I7" s="83"/>
      <c r="J7" s="83"/>
      <c r="K7" s="115"/>
      <c r="L7" s="116"/>
    </row>
    <row r="8" spans="1:12" ht="126" x14ac:dyDescent="0.25">
      <c r="A8" s="83" t="s">
        <v>955</v>
      </c>
      <c r="B8" s="83" t="s">
        <v>956</v>
      </c>
      <c r="C8" s="84" t="s">
        <v>959</v>
      </c>
      <c r="D8" s="83" t="s">
        <v>961</v>
      </c>
      <c r="E8" s="83" t="s">
        <v>962</v>
      </c>
      <c r="F8" s="83">
        <v>6</v>
      </c>
      <c r="G8" s="83"/>
      <c r="H8" s="83"/>
      <c r="I8" s="83"/>
      <c r="J8" s="83"/>
      <c r="K8" s="115"/>
      <c r="L8" s="116"/>
    </row>
    <row r="9" spans="1:12" ht="126" x14ac:dyDescent="0.25">
      <c r="A9" s="83" t="s">
        <v>968</v>
      </c>
      <c r="B9" s="83" t="s">
        <v>970</v>
      </c>
      <c r="C9" s="84" t="s">
        <v>977</v>
      </c>
      <c r="D9" s="83" t="s">
        <v>979</v>
      </c>
      <c r="E9" s="83" t="s">
        <v>980</v>
      </c>
      <c r="F9" s="83">
        <v>1</v>
      </c>
      <c r="G9" s="83"/>
      <c r="H9" s="83"/>
      <c r="I9" s="83">
        <v>1</v>
      </c>
      <c r="J9" s="83"/>
      <c r="K9" s="115"/>
      <c r="L9" s="116"/>
    </row>
    <row r="10" spans="1:12" ht="126" x14ac:dyDescent="0.25">
      <c r="A10" s="83" t="s">
        <v>985</v>
      </c>
      <c r="B10" s="83" t="s">
        <v>986</v>
      </c>
      <c r="C10" s="84" t="s">
        <v>991</v>
      </c>
      <c r="D10" s="83" t="s">
        <v>993</v>
      </c>
      <c r="E10" s="83" t="s">
        <v>994</v>
      </c>
      <c r="F10" s="83">
        <v>1</v>
      </c>
      <c r="G10" s="83"/>
      <c r="H10" s="83"/>
      <c r="I10" s="83">
        <v>1</v>
      </c>
      <c r="J10" s="83"/>
      <c r="K10" s="115"/>
      <c r="L10" s="116"/>
    </row>
    <row r="11" spans="1:12" ht="47.25" x14ac:dyDescent="0.25">
      <c r="A11" s="83" t="s">
        <v>998</v>
      </c>
      <c r="B11" s="83" t="s">
        <v>999</v>
      </c>
      <c r="C11" s="84" t="s">
        <v>1004</v>
      </c>
      <c r="D11" s="85" t="s">
        <v>1006</v>
      </c>
      <c r="E11" s="85" t="s">
        <v>1007</v>
      </c>
      <c r="F11" s="83">
        <v>18</v>
      </c>
      <c r="G11" s="83"/>
      <c r="H11" s="83"/>
      <c r="I11" s="83"/>
      <c r="J11" s="83"/>
      <c r="K11" s="115"/>
      <c r="L11" s="116"/>
    </row>
    <row r="12" spans="1:12" ht="78.75" x14ac:dyDescent="0.25">
      <c r="A12" s="83" t="s">
        <v>1010</v>
      </c>
      <c r="B12" s="83" t="s">
        <v>1011</v>
      </c>
      <c r="C12" s="84" t="s">
        <v>1013</v>
      </c>
      <c r="D12" s="83" t="s">
        <v>1015</v>
      </c>
      <c r="E12" s="83" t="s">
        <v>1017</v>
      </c>
      <c r="F12" s="83">
        <v>50</v>
      </c>
      <c r="G12" s="83">
        <v>1</v>
      </c>
      <c r="H12" s="83"/>
      <c r="I12" s="83">
        <v>1</v>
      </c>
      <c r="J12" s="83"/>
      <c r="K12" s="115"/>
      <c r="L12" s="116"/>
    </row>
    <row r="13" spans="1:12" ht="141.75" x14ac:dyDescent="0.25">
      <c r="A13" s="83" t="s">
        <v>1018</v>
      </c>
      <c r="B13" s="83" t="s">
        <v>1019</v>
      </c>
      <c r="C13" s="84" t="s">
        <v>1020</v>
      </c>
      <c r="D13" s="83" t="s">
        <v>1021</v>
      </c>
      <c r="E13" s="83" t="s">
        <v>1022</v>
      </c>
      <c r="F13" s="83">
        <v>30</v>
      </c>
      <c r="G13" s="83">
        <v>1</v>
      </c>
      <c r="H13" s="83"/>
      <c r="I13" s="83">
        <v>1</v>
      </c>
      <c r="J13" s="83"/>
      <c r="K13" s="115"/>
      <c r="L13" s="116"/>
    </row>
    <row r="14" spans="1:12" ht="31.5" x14ac:dyDescent="0.25">
      <c r="A14" s="83" t="s">
        <v>1023</v>
      </c>
      <c r="B14" s="83" t="s">
        <v>1024</v>
      </c>
      <c r="C14" s="84" t="s">
        <v>1025</v>
      </c>
      <c r="D14" s="85" t="s">
        <v>1026</v>
      </c>
      <c r="E14" s="83" t="s">
        <v>1027</v>
      </c>
      <c r="F14" s="83">
        <v>35</v>
      </c>
      <c r="G14" s="83"/>
      <c r="H14" s="83"/>
      <c r="I14" s="83"/>
      <c r="J14" s="83"/>
      <c r="K14" s="115"/>
      <c r="L14" s="116"/>
    </row>
    <row r="15" spans="1:12" ht="31.5" x14ac:dyDescent="0.25">
      <c r="A15" s="83" t="s">
        <v>1030</v>
      </c>
      <c r="B15" s="83" t="s">
        <v>1031</v>
      </c>
      <c r="C15" s="84" t="s">
        <v>1032</v>
      </c>
      <c r="D15" s="85" t="s">
        <v>1034</v>
      </c>
      <c r="E15" s="83" t="s">
        <v>1035</v>
      </c>
      <c r="F15" s="83">
        <v>10</v>
      </c>
      <c r="G15" s="83"/>
      <c r="H15" s="83"/>
      <c r="I15" s="83"/>
      <c r="J15" s="83"/>
      <c r="K15" s="115"/>
      <c r="L15" s="116"/>
    </row>
    <row r="16" spans="1:12" ht="31.5" x14ac:dyDescent="0.25">
      <c r="A16" s="83" t="s">
        <v>1036</v>
      </c>
      <c r="B16" s="83" t="s">
        <v>1037</v>
      </c>
      <c r="C16" s="84" t="s">
        <v>1038</v>
      </c>
      <c r="D16" s="83" t="s">
        <v>1040</v>
      </c>
      <c r="E16" s="83" t="s">
        <v>1041</v>
      </c>
      <c r="F16" s="83">
        <v>15</v>
      </c>
      <c r="G16" s="83"/>
      <c r="H16" s="83"/>
      <c r="I16" s="83">
        <v>2</v>
      </c>
      <c r="J16" s="83"/>
      <c r="K16" s="115"/>
      <c r="L16" s="116"/>
    </row>
    <row r="17" spans="1:12" ht="78.75" x14ac:dyDescent="0.2">
      <c r="A17" s="129" t="s">
        <v>1044</v>
      </c>
      <c r="B17" s="130" t="s">
        <v>1191</v>
      </c>
      <c r="C17" s="130" t="s">
        <v>1246</v>
      </c>
      <c r="D17" s="129" t="s">
        <v>1249</v>
      </c>
      <c r="E17" s="129" t="s">
        <v>1250</v>
      </c>
      <c r="F17" s="130">
        <v>5</v>
      </c>
      <c r="G17" s="130"/>
      <c r="H17" s="130"/>
      <c r="I17" s="130">
        <v>1</v>
      </c>
      <c r="J17" s="130">
        <v>38</v>
      </c>
      <c r="K17" s="159"/>
    </row>
    <row r="18" spans="1:12" ht="78.75" x14ac:dyDescent="0.2">
      <c r="A18" s="129" t="s">
        <v>1506</v>
      </c>
      <c r="B18" s="130" t="s">
        <v>1507</v>
      </c>
      <c r="C18" s="130" t="s">
        <v>1508</v>
      </c>
      <c r="D18" s="130" t="s">
        <v>1509</v>
      </c>
      <c r="E18" s="130" t="s">
        <v>1510</v>
      </c>
      <c r="F18" s="130">
        <v>1</v>
      </c>
      <c r="G18" s="130">
        <v>1</v>
      </c>
      <c r="H18" s="130"/>
      <c r="I18" s="130">
        <v>1</v>
      </c>
      <c r="J18" s="130"/>
      <c r="K18" s="159"/>
    </row>
    <row r="19" spans="1:12" ht="31.5" x14ac:dyDescent="0.2">
      <c r="A19" s="129" t="s">
        <v>1514</v>
      </c>
      <c r="B19" s="130" t="s">
        <v>1515</v>
      </c>
      <c r="C19" s="130" t="s">
        <v>1516</v>
      </c>
      <c r="D19" s="129" t="s">
        <v>1517</v>
      </c>
      <c r="E19" s="129" t="s">
        <v>1518</v>
      </c>
      <c r="F19" s="130">
        <v>20</v>
      </c>
      <c r="G19" s="130"/>
      <c r="H19" s="130"/>
      <c r="I19" s="130"/>
      <c r="J19" s="130"/>
      <c r="K19" s="159"/>
    </row>
    <row r="20" spans="1:12" ht="78.75" x14ac:dyDescent="0.2">
      <c r="A20" s="129" t="s">
        <v>1521</v>
      </c>
      <c r="B20" s="130" t="s">
        <v>1523</v>
      </c>
      <c r="C20" s="130" t="s">
        <v>1524</v>
      </c>
      <c r="D20" s="130" t="s">
        <v>1525</v>
      </c>
      <c r="E20" s="130" t="s">
        <v>1527</v>
      </c>
      <c r="F20" s="130">
        <v>1</v>
      </c>
      <c r="G20" s="130">
        <v>1</v>
      </c>
      <c r="H20" s="130">
        <v>1</v>
      </c>
      <c r="I20" s="130"/>
      <c r="J20" s="130"/>
      <c r="K20" s="159"/>
    </row>
    <row r="21" spans="1:12" ht="31.5" x14ac:dyDescent="0.2">
      <c r="A21" s="129" t="s">
        <v>1533</v>
      </c>
      <c r="B21" s="130" t="s">
        <v>1536</v>
      </c>
      <c r="C21" s="130"/>
      <c r="D21" s="129" t="s">
        <v>1542</v>
      </c>
      <c r="E21" s="130" t="s">
        <v>1543</v>
      </c>
      <c r="F21" s="130">
        <v>15</v>
      </c>
      <c r="G21" s="130"/>
      <c r="H21" s="130"/>
      <c r="I21" s="130"/>
      <c r="J21" s="130"/>
      <c r="K21" s="159"/>
    </row>
    <row r="22" spans="1:12" ht="47.25" x14ac:dyDescent="0.2">
      <c r="A22" s="129" t="s">
        <v>1550</v>
      </c>
      <c r="B22" s="130" t="s">
        <v>1554</v>
      </c>
      <c r="C22" s="130"/>
      <c r="D22" s="129" t="s">
        <v>1566</v>
      </c>
      <c r="E22" s="130" t="s">
        <v>1569</v>
      </c>
      <c r="F22" s="130">
        <v>14</v>
      </c>
      <c r="G22" s="130"/>
      <c r="H22" s="130"/>
      <c r="I22" s="130"/>
      <c r="J22" s="130"/>
      <c r="K22" s="159"/>
    </row>
    <row r="23" spans="1:12" ht="47.25" x14ac:dyDescent="0.2">
      <c r="A23" s="129" t="s">
        <v>1577</v>
      </c>
      <c r="B23" s="130" t="s">
        <v>1580</v>
      </c>
      <c r="C23" s="130" t="s">
        <v>1582</v>
      </c>
      <c r="D23" s="129" t="s">
        <v>1584</v>
      </c>
      <c r="E23" s="130" t="s">
        <v>1586</v>
      </c>
      <c r="F23" s="130">
        <v>28</v>
      </c>
      <c r="G23" s="130"/>
      <c r="H23" s="130"/>
      <c r="I23" s="130"/>
      <c r="J23" s="130"/>
      <c r="K23" s="159"/>
    </row>
    <row r="24" spans="1:12" ht="47.25" x14ac:dyDescent="0.2">
      <c r="A24" s="129" t="s">
        <v>1591</v>
      </c>
      <c r="B24" s="130" t="s">
        <v>1593</v>
      </c>
      <c r="C24" s="130" t="s">
        <v>1597</v>
      </c>
      <c r="D24" s="129" t="s">
        <v>1599</v>
      </c>
      <c r="E24" s="130" t="s">
        <v>1600</v>
      </c>
      <c r="F24" s="130">
        <v>21</v>
      </c>
      <c r="G24" s="130"/>
      <c r="H24" s="130"/>
      <c r="I24" s="130"/>
      <c r="J24" s="130"/>
      <c r="K24" s="159"/>
    </row>
    <row r="25" spans="1:12" ht="78.75" x14ac:dyDescent="0.25">
      <c r="A25" s="129" t="s">
        <v>1613</v>
      </c>
      <c r="B25" s="129" t="s">
        <v>1619</v>
      </c>
      <c r="C25" s="129" t="s">
        <v>1624</v>
      </c>
      <c r="D25" s="129" t="s">
        <v>1625</v>
      </c>
      <c r="E25" s="129" t="s">
        <v>1627</v>
      </c>
      <c r="F25" s="129">
        <v>157</v>
      </c>
      <c r="G25" s="129" t="s">
        <v>1628</v>
      </c>
      <c r="H25" s="129" t="s">
        <v>1629</v>
      </c>
      <c r="I25" s="129">
        <v>3</v>
      </c>
      <c r="J25" s="129">
        <v>362</v>
      </c>
      <c r="K25" s="159"/>
      <c r="L25" s="116"/>
    </row>
    <row r="26" spans="1:12" ht="31.5" x14ac:dyDescent="0.2">
      <c r="A26" s="129" t="s">
        <v>1635</v>
      </c>
      <c r="B26" s="130" t="s">
        <v>1638</v>
      </c>
      <c r="C26" s="130" t="s">
        <v>1639</v>
      </c>
      <c r="D26" s="130" t="s">
        <v>1640</v>
      </c>
      <c r="E26" s="130" t="s">
        <v>1642</v>
      </c>
      <c r="F26" s="130">
        <v>2</v>
      </c>
      <c r="G26" s="130"/>
      <c r="H26" s="130">
        <v>2</v>
      </c>
      <c r="I26" s="130"/>
      <c r="J26" s="130"/>
      <c r="K26" s="159"/>
    </row>
    <row r="27" spans="1:12" ht="94.5" x14ac:dyDescent="0.2">
      <c r="A27" s="165" t="s">
        <v>1646</v>
      </c>
      <c r="B27" s="166" t="s">
        <v>1656</v>
      </c>
      <c r="C27" s="166" t="s">
        <v>1657</v>
      </c>
      <c r="D27" s="166" t="s">
        <v>1658</v>
      </c>
      <c r="E27" s="166" t="s">
        <v>1659</v>
      </c>
      <c r="F27" s="166">
        <v>3</v>
      </c>
      <c r="G27" s="166">
        <v>3</v>
      </c>
      <c r="H27" s="166"/>
      <c r="I27" s="166"/>
      <c r="J27" s="166"/>
      <c r="K27" s="168"/>
    </row>
    <row r="28" spans="1:12" ht="110.25" x14ac:dyDescent="0.2">
      <c r="A28" s="174" t="s">
        <v>1661</v>
      </c>
      <c r="B28" s="175" t="s">
        <v>1733</v>
      </c>
      <c r="C28" s="175" t="s">
        <v>1768</v>
      </c>
      <c r="D28" s="175" t="s">
        <v>1771</v>
      </c>
      <c r="E28" s="175" t="s">
        <v>1774</v>
      </c>
      <c r="F28" s="175">
        <v>2</v>
      </c>
      <c r="G28" s="175">
        <v>2</v>
      </c>
      <c r="H28" s="175"/>
      <c r="I28" s="175">
        <v>2</v>
      </c>
      <c r="J28" s="175">
        <v>31</v>
      </c>
      <c r="K28" s="175">
        <v>0</v>
      </c>
    </row>
    <row r="29" spans="1:12" ht="78.75" x14ac:dyDescent="0.2">
      <c r="A29" s="174" t="s">
        <v>1786</v>
      </c>
      <c r="B29" s="175" t="s">
        <v>1789</v>
      </c>
      <c r="C29" s="175" t="s">
        <v>1795</v>
      </c>
      <c r="D29" s="175" t="s">
        <v>1797</v>
      </c>
      <c r="E29" s="175" t="s">
        <v>1801</v>
      </c>
      <c r="F29" s="175">
        <v>1</v>
      </c>
      <c r="G29" s="175">
        <v>1</v>
      </c>
      <c r="H29" s="175"/>
      <c r="I29" s="175">
        <v>1</v>
      </c>
      <c r="J29" s="175"/>
      <c r="K29" s="177"/>
    </row>
    <row r="30" spans="1:12" ht="63" x14ac:dyDescent="0.2">
      <c r="A30" s="174" t="s">
        <v>1840</v>
      </c>
      <c r="B30" s="175" t="s">
        <v>1841</v>
      </c>
      <c r="C30" s="175" t="s">
        <v>1847</v>
      </c>
      <c r="D30" s="175" t="s">
        <v>1848</v>
      </c>
      <c r="E30" s="175" t="s">
        <v>1850</v>
      </c>
      <c r="F30" s="175">
        <v>1</v>
      </c>
      <c r="G30" s="175"/>
      <c r="H30" s="175"/>
      <c r="I30" s="175"/>
      <c r="J30" s="175"/>
      <c r="K30" s="177"/>
    </row>
    <row r="31" spans="1:12" ht="63" x14ac:dyDescent="0.2">
      <c r="A31" s="174" t="s">
        <v>1860</v>
      </c>
      <c r="B31" s="175" t="s">
        <v>1862</v>
      </c>
      <c r="C31" s="175" t="s">
        <v>1869</v>
      </c>
      <c r="D31" s="175" t="s">
        <v>1870</v>
      </c>
      <c r="E31" s="175" t="s">
        <v>1871</v>
      </c>
      <c r="F31" s="175">
        <v>1</v>
      </c>
      <c r="G31" s="175"/>
      <c r="H31" s="175"/>
      <c r="I31" s="175"/>
      <c r="J31" s="175"/>
      <c r="K31" s="177"/>
    </row>
    <row r="32" spans="1:12" ht="94.5" x14ac:dyDescent="0.2">
      <c r="A32" s="174" t="s">
        <v>1872</v>
      </c>
      <c r="B32" s="175" t="s">
        <v>1873</v>
      </c>
      <c r="C32" s="175" t="s">
        <v>1874</v>
      </c>
      <c r="D32" s="175" t="s">
        <v>1875</v>
      </c>
      <c r="E32" s="175" t="s">
        <v>1876</v>
      </c>
      <c r="F32" s="175">
        <v>2</v>
      </c>
      <c r="G32" s="175"/>
      <c r="H32" s="175"/>
      <c r="I32" s="175">
        <v>2</v>
      </c>
      <c r="J32" s="175"/>
      <c r="K32" s="177"/>
    </row>
    <row r="33" spans="1:11" ht="94.5" x14ac:dyDescent="0.2">
      <c r="A33" s="174" t="s">
        <v>1877</v>
      </c>
      <c r="B33" s="175" t="s">
        <v>1878</v>
      </c>
      <c r="C33" s="175" t="s">
        <v>1879</v>
      </c>
      <c r="D33" s="174" t="s">
        <v>1880</v>
      </c>
      <c r="E33" s="174" t="s">
        <v>1881</v>
      </c>
      <c r="F33" s="175">
        <v>3</v>
      </c>
      <c r="G33" s="175"/>
      <c r="H33" s="175"/>
      <c r="I33" s="175"/>
      <c r="J33" s="175"/>
      <c r="K33" s="177"/>
    </row>
    <row r="34" spans="1:11" ht="63" x14ac:dyDescent="0.2">
      <c r="A34" s="174" t="s">
        <v>1882</v>
      </c>
      <c r="B34" s="175" t="s">
        <v>1883</v>
      </c>
      <c r="C34" s="175" t="s">
        <v>1884</v>
      </c>
      <c r="D34" s="174" t="s">
        <v>1885</v>
      </c>
      <c r="E34" s="174" t="s">
        <v>1886</v>
      </c>
      <c r="F34" s="175">
        <v>5</v>
      </c>
      <c r="G34" s="175"/>
      <c r="H34" s="175"/>
      <c r="I34" s="175">
        <v>3</v>
      </c>
      <c r="J34" s="175"/>
      <c r="K34" s="177"/>
    </row>
    <row r="35" spans="1:11" ht="63" x14ac:dyDescent="0.2">
      <c r="A35" s="174" t="s">
        <v>1887</v>
      </c>
      <c r="B35" s="175" t="s">
        <v>1888</v>
      </c>
      <c r="C35" s="175" t="s">
        <v>1890</v>
      </c>
      <c r="D35" s="174" t="s">
        <v>1891</v>
      </c>
      <c r="E35" s="174" t="s">
        <v>1892</v>
      </c>
      <c r="F35" s="175">
        <v>3</v>
      </c>
      <c r="G35" s="175"/>
      <c r="H35" s="175"/>
      <c r="I35" s="175">
        <v>1</v>
      </c>
      <c r="J35" s="175"/>
      <c r="K35" s="177"/>
    </row>
    <row r="36" spans="1:11" ht="63" x14ac:dyDescent="0.2">
      <c r="A36" s="174" t="s">
        <v>1902</v>
      </c>
      <c r="B36" s="175" t="s">
        <v>1905</v>
      </c>
      <c r="C36" s="175" t="s">
        <v>1906</v>
      </c>
      <c r="D36" s="174" t="s">
        <v>1908</v>
      </c>
      <c r="E36" s="174" t="s">
        <v>1909</v>
      </c>
      <c r="F36" s="175">
        <v>3</v>
      </c>
      <c r="G36" s="175"/>
      <c r="H36" s="175"/>
      <c r="I36" s="175">
        <v>1</v>
      </c>
      <c r="J36" s="175"/>
      <c r="K36" s="177"/>
    </row>
    <row r="37" spans="1:11" ht="94.5" x14ac:dyDescent="0.2">
      <c r="A37" s="174" t="s">
        <v>1913</v>
      </c>
      <c r="B37" s="175" t="s">
        <v>1914</v>
      </c>
      <c r="C37" s="175" t="s">
        <v>1917</v>
      </c>
      <c r="D37" s="174" t="s">
        <v>1918</v>
      </c>
      <c r="E37" s="174" t="s">
        <v>1919</v>
      </c>
      <c r="F37" s="175">
        <v>3</v>
      </c>
      <c r="G37" s="175"/>
      <c r="H37" s="175"/>
      <c r="I37" s="175"/>
      <c r="J37" s="175"/>
      <c r="K37" s="177"/>
    </row>
    <row r="38" spans="1:11" ht="47.25" x14ac:dyDescent="0.2">
      <c r="A38" s="174" t="s">
        <v>1921</v>
      </c>
      <c r="B38" s="175" t="s">
        <v>1922</v>
      </c>
      <c r="C38" s="175" t="s">
        <v>1923</v>
      </c>
      <c r="D38" s="174" t="s">
        <v>1925</v>
      </c>
      <c r="E38" s="174" t="s">
        <v>1926</v>
      </c>
      <c r="F38" s="175">
        <v>5</v>
      </c>
      <c r="G38" s="175"/>
      <c r="H38" s="175"/>
      <c r="I38" s="175">
        <v>3</v>
      </c>
      <c r="J38" s="175"/>
      <c r="K38" s="177"/>
    </row>
    <row r="39" spans="1:11" ht="63" x14ac:dyDescent="0.2">
      <c r="A39" s="174" t="s">
        <v>1930</v>
      </c>
      <c r="B39" s="175" t="s">
        <v>1931</v>
      </c>
      <c r="C39" s="175" t="s">
        <v>1936</v>
      </c>
      <c r="D39" s="174" t="s">
        <v>1937</v>
      </c>
      <c r="E39" s="174" t="s">
        <v>1938</v>
      </c>
      <c r="F39" s="175">
        <v>7</v>
      </c>
      <c r="G39" s="175"/>
      <c r="H39" s="175"/>
      <c r="I39" s="175">
        <v>3</v>
      </c>
      <c r="J39" s="175"/>
      <c r="K39" s="177"/>
    </row>
    <row r="40" spans="1:11" ht="78.75" x14ac:dyDescent="0.2">
      <c r="A40" s="174" t="s">
        <v>1941</v>
      </c>
      <c r="B40" s="175" t="s">
        <v>1943</v>
      </c>
      <c r="C40" s="175" t="s">
        <v>1945</v>
      </c>
      <c r="D40" s="174" t="s">
        <v>1946</v>
      </c>
      <c r="E40" s="174" t="s">
        <v>1947</v>
      </c>
      <c r="F40" s="175">
        <v>12</v>
      </c>
      <c r="G40" s="175"/>
      <c r="H40" s="175"/>
      <c r="I40" s="175">
        <v>3</v>
      </c>
      <c r="J40" s="175"/>
      <c r="K40" s="177"/>
    </row>
    <row r="41" spans="1:11" ht="47.25" x14ac:dyDescent="0.2">
      <c r="A41" s="174" t="s">
        <v>1952</v>
      </c>
      <c r="B41" s="175" t="s">
        <v>1953</v>
      </c>
      <c r="C41" s="175" t="s">
        <v>1957</v>
      </c>
      <c r="D41" s="174" t="s">
        <v>1958</v>
      </c>
      <c r="E41" s="175" t="s">
        <v>1959</v>
      </c>
      <c r="F41" s="175">
        <v>4</v>
      </c>
      <c r="G41" s="175"/>
      <c r="H41" s="175"/>
      <c r="I41" s="175">
        <v>1</v>
      </c>
      <c r="J41" s="175"/>
      <c r="K41" s="177"/>
    </row>
    <row r="42" spans="1:11" ht="78.75" x14ac:dyDescent="0.2">
      <c r="A42" s="184" t="s">
        <v>1963</v>
      </c>
      <c r="B42" s="184" t="s">
        <v>2121</v>
      </c>
      <c r="C42" s="184" t="s">
        <v>2128</v>
      </c>
      <c r="D42" s="184" t="s">
        <v>2129</v>
      </c>
      <c r="E42" s="184" t="s">
        <v>2130</v>
      </c>
      <c r="F42" s="174">
        <v>1</v>
      </c>
      <c r="G42" s="175"/>
      <c r="H42" s="175"/>
      <c r="I42" s="174">
        <v>1</v>
      </c>
      <c r="J42" s="175"/>
      <c r="K42" s="177"/>
    </row>
    <row r="43" spans="1:11" ht="63" x14ac:dyDescent="0.2">
      <c r="A43" s="184" t="s">
        <v>2136</v>
      </c>
      <c r="B43" s="184" t="s">
        <v>2140</v>
      </c>
      <c r="C43" s="184" t="s">
        <v>2143</v>
      </c>
      <c r="D43" s="184" t="s">
        <v>2145</v>
      </c>
      <c r="E43" s="184" t="s">
        <v>2147</v>
      </c>
      <c r="F43" s="174">
        <v>1</v>
      </c>
      <c r="G43" s="175"/>
      <c r="H43" s="175"/>
      <c r="I43" s="174">
        <v>1</v>
      </c>
      <c r="J43" s="175"/>
      <c r="K43" s="177"/>
    </row>
    <row r="44" spans="1:11" ht="47.25" x14ac:dyDescent="0.2">
      <c r="A44" s="186" t="s">
        <v>2151</v>
      </c>
      <c r="B44" s="187" t="s">
        <v>2179</v>
      </c>
      <c r="C44" s="187" t="s">
        <v>2199</v>
      </c>
      <c r="D44" s="186" t="s">
        <v>2200</v>
      </c>
      <c r="E44" s="187" t="s">
        <v>2201</v>
      </c>
      <c r="F44" s="187">
        <v>15</v>
      </c>
      <c r="G44" s="187"/>
      <c r="H44" s="187"/>
      <c r="I44" s="187"/>
      <c r="J44" s="187">
        <v>15</v>
      </c>
      <c r="K44" s="187">
        <v>0</v>
      </c>
    </row>
    <row r="45" spans="1:11" ht="47.25" x14ac:dyDescent="0.2">
      <c r="A45" s="186" t="s">
        <v>2206</v>
      </c>
      <c r="B45" s="186" t="s">
        <v>2208</v>
      </c>
      <c r="C45" s="186" t="s">
        <v>2212</v>
      </c>
      <c r="D45" s="186" t="s">
        <v>2214</v>
      </c>
      <c r="E45" s="186" t="s">
        <v>2215</v>
      </c>
      <c r="F45" s="186">
        <v>12</v>
      </c>
      <c r="G45" s="187"/>
      <c r="H45" s="187"/>
      <c r="I45" s="187"/>
      <c r="J45" s="187"/>
      <c r="K45" s="187"/>
    </row>
  </sheetData>
  <autoFilter ref="A3:I3"/>
  <mergeCells count="3">
    <mergeCell ref="A1:I1"/>
    <mergeCell ref="A2:I2"/>
    <mergeCell ref="J2:K2"/>
  </mergeCells>
  <dataValidations count="1">
    <dataValidation type="list" showErrorMessage="1" sqref="C65:C656">
      <formula1>$L$4:$L$16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>
          <x14:formula1>
            <xm:f>Сотрудники!$A$3:$A$202</xm:f>
          </x14:formula1>
          <xm:sqref>A4:A67</xm:sqref>
        </x14:dataValidation>
        <x14:dataValidation type="list" showErrorMessage="1">
          <x14:formula1>
            <xm:f>'Списки категорий'!$E$2:$E$25</xm:f>
          </x14:formula1>
          <xm:sqref>C4:C64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0"/>
  <sheetViews>
    <sheetView workbookViewId="0">
      <selection sqref="A1:XFD1048576"/>
    </sheetView>
  </sheetViews>
  <sheetFormatPr defaultColWidth="17.28515625" defaultRowHeight="12.75" x14ac:dyDescent="0.2"/>
  <cols>
    <col min="1" max="1" width="43.7109375" customWidth="1"/>
    <col min="2" max="2" width="37.5703125" customWidth="1"/>
    <col min="3" max="3" width="43" customWidth="1"/>
    <col min="4" max="4" width="67.85546875" customWidth="1"/>
    <col min="5" max="5" width="25.140625" customWidth="1"/>
    <col min="6" max="6" width="0" hidden="1" customWidth="1"/>
  </cols>
  <sheetData>
    <row r="1" spans="1:6" ht="14.25" x14ac:dyDescent="0.25">
      <c r="A1" s="354" t="s">
        <v>23</v>
      </c>
      <c r="B1" s="336"/>
      <c r="C1" s="336"/>
      <c r="D1" s="336"/>
      <c r="E1" s="336"/>
      <c r="F1" s="8"/>
    </row>
    <row r="2" spans="1:6" ht="30" x14ac:dyDescent="0.25">
      <c r="A2" s="70" t="s">
        <v>28</v>
      </c>
      <c r="B2" s="71" t="s">
        <v>493</v>
      </c>
      <c r="C2" s="72" t="s">
        <v>494</v>
      </c>
      <c r="D2" s="71" t="s">
        <v>495</v>
      </c>
      <c r="E2" s="73" t="s">
        <v>496</v>
      </c>
      <c r="F2" s="8"/>
    </row>
    <row r="3" spans="1:6" ht="28.5" x14ac:dyDescent="0.2">
      <c r="A3" s="74" t="s">
        <v>497</v>
      </c>
      <c r="B3" s="75" t="s">
        <v>498</v>
      </c>
      <c r="C3" s="76" t="s">
        <v>499</v>
      </c>
      <c r="D3" s="75" t="s">
        <v>501</v>
      </c>
      <c r="E3" s="76" t="s">
        <v>502</v>
      </c>
      <c r="F3" s="78"/>
    </row>
    <row r="4" spans="1:6" ht="28.5" x14ac:dyDescent="0.2">
      <c r="A4" s="74" t="s">
        <v>506</v>
      </c>
      <c r="B4" s="75" t="s">
        <v>507</v>
      </c>
      <c r="C4" s="76" t="s">
        <v>508</v>
      </c>
      <c r="D4" s="75" t="s">
        <v>509</v>
      </c>
      <c r="E4" s="76" t="s">
        <v>510</v>
      </c>
      <c r="F4" s="78"/>
    </row>
    <row r="5" spans="1:6" ht="28.5" x14ac:dyDescent="0.2">
      <c r="A5" s="74" t="s">
        <v>511</v>
      </c>
      <c r="B5" s="75" t="s">
        <v>512</v>
      </c>
      <c r="C5" s="76" t="s">
        <v>513</v>
      </c>
      <c r="D5" s="75" t="s">
        <v>514</v>
      </c>
      <c r="E5" s="76" t="s">
        <v>515</v>
      </c>
      <c r="F5" s="78"/>
    </row>
    <row r="6" spans="1:6" ht="42.75" x14ac:dyDescent="0.2">
      <c r="A6" s="74" t="s">
        <v>519</v>
      </c>
      <c r="B6" s="75" t="s">
        <v>520</v>
      </c>
      <c r="C6" s="76" t="s">
        <v>523</v>
      </c>
      <c r="D6" s="75" t="s">
        <v>525</v>
      </c>
      <c r="E6" s="76" t="s">
        <v>527</v>
      </c>
      <c r="F6" s="78">
        <v>41883</v>
      </c>
    </row>
    <row r="7" spans="1:6" ht="28.5" x14ac:dyDescent="0.2">
      <c r="A7" s="74" t="s">
        <v>532</v>
      </c>
      <c r="B7" s="75" t="s">
        <v>533</v>
      </c>
      <c r="C7" s="76" t="s">
        <v>535</v>
      </c>
      <c r="D7" s="75" t="s">
        <v>536</v>
      </c>
      <c r="E7" s="76" t="s">
        <v>540</v>
      </c>
      <c r="F7" s="78"/>
    </row>
    <row r="8" spans="1:6" ht="28.5" x14ac:dyDescent="0.2">
      <c r="A8" s="74" t="s">
        <v>542</v>
      </c>
      <c r="B8" s="75" t="s">
        <v>543</v>
      </c>
      <c r="C8" s="76" t="s">
        <v>544</v>
      </c>
      <c r="D8" s="75" t="s">
        <v>545</v>
      </c>
      <c r="E8" s="76" t="s">
        <v>546</v>
      </c>
      <c r="F8" s="78"/>
    </row>
    <row r="9" spans="1:6" ht="28.5" x14ac:dyDescent="0.2">
      <c r="A9" s="74" t="s">
        <v>547</v>
      </c>
      <c r="B9" s="75" t="s">
        <v>548</v>
      </c>
      <c r="C9" s="76" t="s">
        <v>549</v>
      </c>
      <c r="D9" s="75" t="s">
        <v>550</v>
      </c>
      <c r="E9" s="76" t="s">
        <v>551</v>
      </c>
      <c r="F9" s="78"/>
    </row>
    <row r="10" spans="1:6" ht="28.5" x14ac:dyDescent="0.2">
      <c r="A10" s="74" t="s">
        <v>552</v>
      </c>
      <c r="B10" s="75" t="s">
        <v>553</v>
      </c>
      <c r="C10" s="76" t="s">
        <v>554</v>
      </c>
      <c r="D10" s="75" t="s">
        <v>555</v>
      </c>
      <c r="E10" s="76" t="s">
        <v>556</v>
      </c>
      <c r="F10" s="78"/>
    </row>
    <row r="11" spans="1:6" ht="71.25" x14ac:dyDescent="0.2">
      <c r="A11" s="74" t="s">
        <v>557</v>
      </c>
      <c r="B11" s="75" t="s">
        <v>558</v>
      </c>
      <c r="C11" s="76" t="s">
        <v>559</v>
      </c>
      <c r="D11" s="75" t="s">
        <v>561</v>
      </c>
      <c r="E11" s="76" t="s">
        <v>563</v>
      </c>
      <c r="F11" s="78"/>
    </row>
    <row r="12" spans="1:6" ht="142.5" x14ac:dyDescent="0.2">
      <c r="A12" s="74" t="s">
        <v>567</v>
      </c>
      <c r="B12" s="75" t="s">
        <v>569</v>
      </c>
      <c r="C12" s="76" t="s">
        <v>571</v>
      </c>
      <c r="D12" s="75" t="s">
        <v>574</v>
      </c>
      <c r="E12" s="76" t="s">
        <v>576</v>
      </c>
      <c r="F12" s="8"/>
    </row>
    <row r="13" spans="1:6" ht="28.5" x14ac:dyDescent="0.2">
      <c r="A13" s="74" t="s">
        <v>580</v>
      </c>
      <c r="B13" s="75" t="s">
        <v>581</v>
      </c>
      <c r="C13" s="76" t="s">
        <v>586</v>
      </c>
      <c r="D13" s="75" t="s">
        <v>589</v>
      </c>
      <c r="E13" s="76" t="s">
        <v>590</v>
      </c>
      <c r="F13" s="8"/>
    </row>
    <row r="14" spans="1:6" ht="142.5" x14ac:dyDescent="0.2">
      <c r="A14" s="74" t="s">
        <v>593</v>
      </c>
      <c r="B14" s="75" t="s">
        <v>594</v>
      </c>
      <c r="C14" s="76" t="s">
        <v>598</v>
      </c>
      <c r="D14" s="75" t="s">
        <v>601</v>
      </c>
      <c r="E14" s="76" t="s">
        <v>602</v>
      </c>
      <c r="F14" s="8"/>
    </row>
    <row r="15" spans="1:6" ht="42.75" x14ac:dyDescent="0.2">
      <c r="A15" s="74" t="s">
        <v>607</v>
      </c>
      <c r="B15" s="75" t="s">
        <v>609</v>
      </c>
      <c r="C15" s="76" t="s">
        <v>611</v>
      </c>
      <c r="D15" s="75" t="s">
        <v>613</v>
      </c>
      <c r="E15" s="76" t="s">
        <v>614</v>
      </c>
      <c r="F15" s="8"/>
    </row>
    <row r="16" spans="1:6" ht="57" x14ac:dyDescent="0.2">
      <c r="A16" s="74" t="s">
        <v>615</v>
      </c>
      <c r="B16" s="75" t="s">
        <v>616</v>
      </c>
      <c r="C16" s="76" t="s">
        <v>617</v>
      </c>
      <c r="D16" s="75" t="s">
        <v>619</v>
      </c>
      <c r="E16" s="76" t="s">
        <v>620</v>
      </c>
      <c r="F16" s="8"/>
    </row>
    <row r="17" spans="1:6" ht="42.75" x14ac:dyDescent="0.2">
      <c r="A17" s="74" t="s">
        <v>621</v>
      </c>
      <c r="B17" s="75" t="s">
        <v>622</v>
      </c>
      <c r="C17" s="76" t="s">
        <v>623</v>
      </c>
      <c r="D17" s="75" t="s">
        <v>624</v>
      </c>
      <c r="E17" s="76" t="s">
        <v>625</v>
      </c>
      <c r="F17" s="8"/>
    </row>
    <row r="18" spans="1:6" ht="28.5" x14ac:dyDescent="0.2">
      <c r="A18" s="74" t="s">
        <v>626</v>
      </c>
      <c r="B18" s="75" t="s">
        <v>627</v>
      </c>
      <c r="C18" s="76" t="s">
        <v>629</v>
      </c>
      <c r="D18" s="75" t="s">
        <v>630</v>
      </c>
      <c r="E18" s="76" t="s">
        <v>631</v>
      </c>
      <c r="F18" s="8"/>
    </row>
    <row r="19" spans="1:6" ht="42.75" x14ac:dyDescent="0.2">
      <c r="A19" s="74" t="s">
        <v>632</v>
      </c>
      <c r="B19" s="75" t="s">
        <v>633</v>
      </c>
      <c r="C19" s="76" t="s">
        <v>634</v>
      </c>
      <c r="D19" s="75" t="s">
        <v>635</v>
      </c>
      <c r="E19" s="76" t="s">
        <v>636</v>
      </c>
      <c r="F19" s="8"/>
    </row>
    <row r="20" spans="1:6" ht="42.75" x14ac:dyDescent="0.2">
      <c r="A20" s="74" t="s">
        <v>637</v>
      </c>
      <c r="B20" s="75" t="s">
        <v>638</v>
      </c>
      <c r="C20" s="76" t="s">
        <v>639</v>
      </c>
      <c r="D20" s="75" t="s">
        <v>640</v>
      </c>
      <c r="E20" s="76" t="s">
        <v>641</v>
      </c>
      <c r="F20" s="8"/>
    </row>
    <row r="21" spans="1:6" ht="28.5" x14ac:dyDescent="0.2">
      <c r="A21" s="74" t="s">
        <v>642</v>
      </c>
      <c r="B21" s="75" t="s">
        <v>643</v>
      </c>
      <c r="C21" s="76" t="s">
        <v>644</v>
      </c>
      <c r="D21" s="75" t="s">
        <v>645</v>
      </c>
      <c r="E21" s="76" t="s">
        <v>646</v>
      </c>
      <c r="F21" s="8"/>
    </row>
    <row r="22" spans="1:6" ht="85.5" x14ac:dyDescent="0.2">
      <c r="A22" s="74" t="s">
        <v>647</v>
      </c>
      <c r="B22" s="75" t="s">
        <v>648</v>
      </c>
      <c r="C22" s="76" t="s">
        <v>650</v>
      </c>
      <c r="D22" s="75" t="s">
        <v>651</v>
      </c>
      <c r="E22" s="76" t="s">
        <v>652</v>
      </c>
      <c r="F22" s="8"/>
    </row>
    <row r="23" spans="1:6" ht="42.75" x14ac:dyDescent="0.2">
      <c r="A23" s="74" t="s">
        <v>653</v>
      </c>
      <c r="B23" s="75" t="s">
        <v>654</v>
      </c>
      <c r="C23" s="76" t="s">
        <v>655</v>
      </c>
      <c r="D23" s="75" t="s">
        <v>656</v>
      </c>
      <c r="E23" s="76" t="s">
        <v>657</v>
      </c>
      <c r="F23" s="8"/>
    </row>
    <row r="24" spans="1:6" ht="71.25" x14ac:dyDescent="0.2">
      <c r="A24" s="74" t="s">
        <v>658</v>
      </c>
      <c r="B24" s="75" t="s">
        <v>659</v>
      </c>
      <c r="C24" s="76" t="s">
        <v>660</v>
      </c>
      <c r="D24" s="75" t="s">
        <v>661</v>
      </c>
      <c r="E24" s="76" t="s">
        <v>662</v>
      </c>
      <c r="F24" s="8"/>
    </row>
    <row r="25" spans="1:6" ht="85.5" x14ac:dyDescent="0.2">
      <c r="A25" s="74" t="s">
        <v>663</v>
      </c>
      <c r="B25" s="75" t="s">
        <v>664</v>
      </c>
      <c r="C25" s="76" t="s">
        <v>665</v>
      </c>
      <c r="D25" s="75" t="s">
        <v>666</v>
      </c>
      <c r="E25" s="76" t="s">
        <v>667</v>
      </c>
      <c r="F25" s="8"/>
    </row>
    <row r="26" spans="1:6" ht="71.25" x14ac:dyDescent="0.2">
      <c r="A26" s="74" t="s">
        <v>668</v>
      </c>
      <c r="B26" s="75" t="s">
        <v>669</v>
      </c>
      <c r="C26" s="76" t="s">
        <v>670</v>
      </c>
      <c r="D26" s="75" t="s">
        <v>671</v>
      </c>
      <c r="E26" s="76" t="s">
        <v>672</v>
      </c>
      <c r="F26" s="78"/>
    </row>
    <row r="27" spans="1:6" ht="128.25" x14ac:dyDescent="0.2">
      <c r="A27" s="74" t="s">
        <v>673</v>
      </c>
      <c r="B27" s="75" t="s">
        <v>675</v>
      </c>
      <c r="C27" s="113" t="s">
        <v>676</v>
      </c>
      <c r="D27" s="75" t="s">
        <v>846</v>
      </c>
      <c r="E27" s="113" t="s">
        <v>850</v>
      </c>
      <c r="F27" s="8"/>
    </row>
    <row r="28" spans="1:6" ht="71.25" x14ac:dyDescent="0.2">
      <c r="A28" s="74" t="s">
        <v>856</v>
      </c>
      <c r="B28" s="75" t="s">
        <v>857</v>
      </c>
      <c r="C28" s="113" t="s">
        <v>861</v>
      </c>
      <c r="D28" s="74" t="s">
        <v>862</v>
      </c>
      <c r="E28" s="113" t="s">
        <v>867</v>
      </c>
      <c r="F28" s="8"/>
    </row>
    <row r="29" spans="1:6" ht="57" x14ac:dyDescent="0.2">
      <c r="A29" s="74" t="s">
        <v>871</v>
      </c>
      <c r="B29" s="75" t="s">
        <v>872</v>
      </c>
      <c r="C29" s="113" t="s">
        <v>875</v>
      </c>
      <c r="D29" s="74" t="s">
        <v>878</v>
      </c>
      <c r="E29" s="113" t="s">
        <v>881</v>
      </c>
      <c r="F29" s="8"/>
    </row>
    <row r="30" spans="1:6" ht="85.5" x14ac:dyDescent="0.2">
      <c r="A30" s="74" t="s">
        <v>884</v>
      </c>
      <c r="B30" s="75" t="s">
        <v>886</v>
      </c>
      <c r="C30" s="76" t="s">
        <v>893</v>
      </c>
      <c r="D30" s="75" t="s">
        <v>894</v>
      </c>
      <c r="E30" s="76" t="s">
        <v>897</v>
      </c>
      <c r="F30" s="8"/>
    </row>
    <row r="31" spans="1:6" ht="85.5" x14ac:dyDescent="0.2">
      <c r="A31" s="74" t="s">
        <v>899</v>
      </c>
      <c r="B31" s="75" t="s">
        <v>903</v>
      </c>
      <c r="C31" s="113" t="s">
        <v>906</v>
      </c>
      <c r="D31" s="74" t="s">
        <v>907</v>
      </c>
      <c r="E31" s="113" t="s">
        <v>911</v>
      </c>
      <c r="F31" s="8"/>
    </row>
    <row r="32" spans="1:6" ht="14.25" x14ac:dyDescent="0.2">
      <c r="A32" s="138"/>
      <c r="B32" s="138"/>
      <c r="C32" s="150"/>
      <c r="D32" s="138"/>
      <c r="E32" s="151"/>
      <c r="F32" s="8"/>
    </row>
    <row r="33" spans="1:6" ht="14.25" x14ac:dyDescent="0.2">
      <c r="A33" s="138"/>
      <c r="B33" s="138"/>
      <c r="C33" s="150"/>
      <c r="D33" s="138"/>
      <c r="E33" s="151"/>
      <c r="F33" s="8"/>
    </row>
    <row r="34" spans="1:6" ht="14.25" x14ac:dyDescent="0.2">
      <c r="A34" s="138"/>
      <c r="B34" s="138"/>
      <c r="C34" s="150"/>
      <c r="D34" s="138"/>
      <c r="E34" s="151"/>
      <c r="F34" s="8"/>
    </row>
    <row r="35" spans="1:6" ht="14.25" x14ac:dyDescent="0.2">
      <c r="A35" s="138"/>
      <c r="B35" s="138"/>
      <c r="C35" s="150"/>
      <c r="D35" s="138"/>
      <c r="E35" s="151"/>
      <c r="F35" s="8"/>
    </row>
    <row r="36" spans="1:6" ht="14.25" x14ac:dyDescent="0.2">
      <c r="A36" s="138"/>
      <c r="B36" s="138"/>
      <c r="C36" s="150"/>
      <c r="D36" s="138"/>
      <c r="E36" s="151"/>
      <c r="F36" s="8"/>
    </row>
    <row r="37" spans="1:6" ht="14.25" x14ac:dyDescent="0.2">
      <c r="A37" s="138"/>
      <c r="B37" s="138"/>
      <c r="C37" s="150"/>
      <c r="D37" s="138"/>
      <c r="E37" s="151"/>
      <c r="F37" s="8"/>
    </row>
    <row r="38" spans="1:6" ht="14.25" x14ac:dyDescent="0.2">
      <c r="A38" s="138"/>
      <c r="B38" s="138"/>
      <c r="C38" s="150"/>
      <c r="D38" s="138"/>
      <c r="E38" s="151"/>
      <c r="F38" s="8"/>
    </row>
    <row r="39" spans="1:6" ht="14.25" x14ac:dyDescent="0.2">
      <c r="A39" s="138"/>
      <c r="B39" s="138"/>
      <c r="C39" s="150"/>
      <c r="D39" s="138"/>
      <c r="E39" s="151"/>
      <c r="F39" s="8"/>
    </row>
    <row r="40" spans="1:6" ht="14.25" x14ac:dyDescent="0.2">
      <c r="A40" s="163"/>
      <c r="B40" s="163"/>
      <c r="C40" s="163"/>
      <c r="D40" s="163"/>
      <c r="E40" s="163"/>
      <c r="F40" s="163"/>
    </row>
    <row r="41" spans="1:6" ht="14.25" x14ac:dyDescent="0.2">
      <c r="A41" s="163"/>
      <c r="B41" s="163"/>
      <c r="C41" s="163"/>
      <c r="D41" s="163"/>
      <c r="E41" s="163"/>
      <c r="F41" s="163"/>
    </row>
    <row r="42" spans="1:6" ht="14.25" x14ac:dyDescent="0.2">
      <c r="A42" s="163"/>
      <c r="B42" s="163"/>
      <c r="C42" s="163"/>
      <c r="D42" s="163"/>
      <c r="E42" s="163"/>
      <c r="F42" s="163"/>
    </row>
    <row r="43" spans="1:6" ht="14.25" x14ac:dyDescent="0.2">
      <c r="A43" s="163"/>
      <c r="B43" s="163"/>
      <c r="C43" s="163"/>
      <c r="D43" s="163"/>
      <c r="E43" s="163"/>
      <c r="F43" s="163"/>
    </row>
    <row r="44" spans="1:6" ht="14.25" x14ac:dyDescent="0.2">
      <c r="A44" s="163"/>
      <c r="B44" s="163"/>
      <c r="C44" s="163"/>
      <c r="D44" s="163"/>
      <c r="E44" s="163"/>
      <c r="F44" s="163"/>
    </row>
    <row r="45" spans="1:6" ht="14.25" x14ac:dyDescent="0.2">
      <c r="A45" s="163"/>
      <c r="B45" s="163"/>
      <c r="C45" s="163"/>
      <c r="D45" s="163"/>
      <c r="E45" s="163"/>
      <c r="F45" s="163"/>
    </row>
    <row r="46" spans="1:6" ht="14.25" x14ac:dyDescent="0.2">
      <c r="A46" s="163"/>
      <c r="B46" s="163"/>
      <c r="C46" s="163"/>
      <c r="D46" s="163"/>
      <c r="E46" s="163"/>
      <c r="F46" s="163"/>
    </row>
    <row r="47" spans="1:6" ht="14.25" x14ac:dyDescent="0.2">
      <c r="A47" s="163"/>
      <c r="B47" s="163"/>
      <c r="C47" s="163"/>
      <c r="D47" s="163"/>
      <c r="E47" s="163"/>
      <c r="F47" s="163"/>
    </row>
    <row r="48" spans="1:6" ht="14.25" x14ac:dyDescent="0.2">
      <c r="A48" s="163"/>
      <c r="B48" s="163"/>
      <c r="C48" s="163"/>
      <c r="D48" s="163"/>
      <c r="E48" s="163"/>
      <c r="F48" s="163"/>
    </row>
    <row r="49" spans="1:6" ht="14.25" x14ac:dyDescent="0.2">
      <c r="A49" s="163"/>
      <c r="B49" s="163"/>
      <c r="C49" s="163"/>
      <c r="D49" s="163"/>
      <c r="E49" s="163"/>
      <c r="F49" s="163"/>
    </row>
    <row r="50" spans="1:6" ht="14.25" x14ac:dyDescent="0.2">
      <c r="A50" s="163"/>
      <c r="B50" s="163"/>
      <c r="C50" s="163"/>
      <c r="D50" s="163"/>
      <c r="E50" s="163"/>
      <c r="F50" s="163"/>
    </row>
    <row r="51" spans="1:6" ht="14.25" x14ac:dyDescent="0.2">
      <c r="A51" s="163"/>
      <c r="B51" s="163"/>
      <c r="C51" s="163"/>
      <c r="D51" s="163"/>
      <c r="E51" s="163"/>
      <c r="F51" s="163"/>
    </row>
    <row r="52" spans="1:6" ht="14.25" x14ac:dyDescent="0.2">
      <c r="A52" s="163"/>
      <c r="B52" s="163"/>
      <c r="C52" s="163"/>
      <c r="D52" s="163"/>
      <c r="E52" s="163"/>
      <c r="F52" s="163"/>
    </row>
    <row r="53" spans="1:6" ht="14.25" x14ac:dyDescent="0.2">
      <c r="A53" s="163"/>
      <c r="B53" s="163"/>
      <c r="C53" s="163"/>
      <c r="D53" s="163"/>
      <c r="E53" s="163"/>
      <c r="F53" s="163"/>
    </row>
    <row r="54" spans="1:6" ht="14.25" x14ac:dyDescent="0.2">
      <c r="A54" s="163"/>
      <c r="B54" s="163"/>
      <c r="C54" s="163"/>
      <c r="D54" s="163"/>
      <c r="E54" s="163"/>
      <c r="F54" s="163"/>
    </row>
    <row r="55" spans="1:6" ht="14.25" x14ac:dyDescent="0.2">
      <c r="A55" s="163"/>
      <c r="B55" s="163"/>
      <c r="C55" s="163"/>
      <c r="D55" s="163"/>
      <c r="E55" s="163"/>
      <c r="F55" s="163"/>
    </row>
    <row r="56" spans="1:6" ht="14.25" x14ac:dyDescent="0.2">
      <c r="A56" s="163"/>
      <c r="B56" s="163"/>
      <c r="C56" s="163"/>
      <c r="D56" s="163"/>
      <c r="E56" s="163"/>
      <c r="F56" s="163"/>
    </row>
    <row r="57" spans="1:6" ht="14.25" x14ac:dyDescent="0.2">
      <c r="A57" s="163"/>
      <c r="B57" s="163"/>
      <c r="C57" s="163"/>
      <c r="D57" s="163"/>
      <c r="E57" s="163"/>
      <c r="F57" s="163"/>
    </row>
    <row r="58" spans="1:6" ht="14.25" x14ac:dyDescent="0.2">
      <c r="A58" s="163"/>
      <c r="B58" s="163"/>
      <c r="C58" s="163"/>
      <c r="D58" s="163"/>
      <c r="E58" s="163"/>
      <c r="F58" s="163"/>
    </row>
    <row r="59" spans="1:6" ht="14.25" x14ac:dyDescent="0.2">
      <c r="A59" s="163"/>
      <c r="B59" s="163"/>
      <c r="C59" s="163"/>
      <c r="D59" s="163"/>
      <c r="E59" s="163"/>
      <c r="F59" s="163"/>
    </row>
    <row r="60" spans="1:6" ht="14.25" x14ac:dyDescent="0.2">
      <c r="A60" s="163"/>
      <c r="B60" s="163"/>
      <c r="C60" s="163"/>
      <c r="D60" s="163"/>
      <c r="E60" s="163"/>
      <c r="F60" s="163"/>
    </row>
    <row r="61" spans="1:6" ht="14.25" x14ac:dyDescent="0.2">
      <c r="A61" s="163"/>
      <c r="B61" s="163"/>
      <c r="C61" s="163"/>
      <c r="D61" s="163"/>
      <c r="E61" s="163"/>
      <c r="F61" s="163"/>
    </row>
    <row r="62" spans="1:6" ht="14.25" x14ac:dyDescent="0.2">
      <c r="A62" s="163"/>
      <c r="B62" s="163"/>
      <c r="C62" s="163"/>
      <c r="D62" s="163"/>
      <c r="E62" s="163"/>
      <c r="F62" s="163"/>
    </row>
    <row r="63" spans="1:6" ht="14.25" x14ac:dyDescent="0.2">
      <c r="A63" s="163"/>
      <c r="B63" s="163"/>
      <c r="C63" s="163"/>
      <c r="D63" s="163"/>
      <c r="E63" s="163"/>
      <c r="F63" s="163"/>
    </row>
    <row r="64" spans="1:6" ht="14.25" x14ac:dyDescent="0.2">
      <c r="A64" s="163"/>
      <c r="B64" s="163"/>
      <c r="C64" s="163"/>
      <c r="D64" s="163"/>
      <c r="E64" s="163"/>
      <c r="F64" s="163"/>
    </row>
    <row r="65" spans="1:6" ht="14.25" x14ac:dyDescent="0.2">
      <c r="A65" s="163"/>
      <c r="B65" s="163"/>
      <c r="C65" s="163"/>
      <c r="D65" s="163"/>
      <c r="E65" s="163"/>
      <c r="F65" s="163"/>
    </row>
    <row r="66" spans="1:6" ht="14.25" x14ac:dyDescent="0.2">
      <c r="A66" s="163"/>
      <c r="B66" s="163"/>
      <c r="C66" s="163"/>
      <c r="D66" s="163"/>
      <c r="E66" s="163"/>
      <c r="F66" s="163"/>
    </row>
    <row r="67" spans="1:6" ht="14.25" x14ac:dyDescent="0.2">
      <c r="A67" s="163"/>
      <c r="B67" s="163"/>
      <c r="C67" s="163"/>
      <c r="D67" s="163"/>
      <c r="E67" s="163"/>
      <c r="F67" s="163"/>
    </row>
    <row r="68" spans="1:6" ht="14.25" x14ac:dyDescent="0.2">
      <c r="A68" s="163"/>
      <c r="B68" s="163"/>
      <c r="C68" s="163"/>
      <c r="D68" s="163"/>
      <c r="E68" s="163"/>
      <c r="F68" s="163"/>
    </row>
    <row r="69" spans="1:6" ht="14.25" x14ac:dyDescent="0.2">
      <c r="A69" s="163"/>
      <c r="B69" s="163"/>
      <c r="C69" s="163"/>
      <c r="D69" s="163"/>
      <c r="E69" s="163"/>
      <c r="F69" s="163"/>
    </row>
    <row r="70" spans="1:6" ht="14.25" x14ac:dyDescent="0.2">
      <c r="A70" s="163"/>
      <c r="B70" s="163"/>
      <c r="C70" s="163"/>
      <c r="D70" s="163"/>
      <c r="E70" s="163"/>
      <c r="F70" s="163"/>
    </row>
    <row r="71" spans="1:6" ht="14.25" x14ac:dyDescent="0.2">
      <c r="A71" s="163"/>
      <c r="B71" s="163"/>
      <c r="C71" s="163"/>
      <c r="D71" s="163"/>
      <c r="E71" s="163"/>
      <c r="F71" s="163"/>
    </row>
    <row r="72" spans="1:6" ht="14.25" x14ac:dyDescent="0.2">
      <c r="A72" s="163"/>
      <c r="B72" s="163"/>
      <c r="C72" s="163"/>
      <c r="D72" s="163"/>
      <c r="E72" s="163"/>
      <c r="F72" s="163"/>
    </row>
    <row r="73" spans="1:6" ht="14.25" x14ac:dyDescent="0.2">
      <c r="A73" s="163"/>
      <c r="B73" s="163"/>
      <c r="C73" s="163"/>
      <c r="D73" s="163"/>
      <c r="E73" s="163"/>
      <c r="F73" s="163"/>
    </row>
    <row r="74" spans="1:6" ht="14.25" x14ac:dyDescent="0.2">
      <c r="A74" s="163"/>
      <c r="B74" s="163"/>
      <c r="C74" s="163"/>
      <c r="D74" s="163"/>
      <c r="E74" s="163"/>
      <c r="F74" s="163"/>
    </row>
    <row r="75" spans="1:6" ht="14.25" x14ac:dyDescent="0.2">
      <c r="A75" s="163"/>
      <c r="B75" s="163"/>
      <c r="C75" s="163"/>
      <c r="D75" s="163"/>
      <c r="E75" s="163"/>
      <c r="F75" s="163"/>
    </row>
    <row r="76" spans="1:6" ht="14.25" x14ac:dyDescent="0.2">
      <c r="A76" s="163"/>
      <c r="B76" s="163"/>
      <c r="C76" s="163"/>
      <c r="D76" s="163"/>
      <c r="E76" s="163"/>
      <c r="F76" s="163"/>
    </row>
    <row r="77" spans="1:6" ht="14.25" x14ac:dyDescent="0.2">
      <c r="A77" s="163"/>
      <c r="B77" s="163"/>
      <c r="C77" s="163"/>
      <c r="D77" s="163"/>
      <c r="E77" s="163"/>
      <c r="F77" s="163"/>
    </row>
    <row r="78" spans="1:6" ht="14.25" x14ac:dyDescent="0.2">
      <c r="A78" s="163"/>
      <c r="B78" s="163"/>
      <c r="C78" s="163"/>
      <c r="D78" s="163"/>
      <c r="E78" s="163"/>
      <c r="F78" s="163"/>
    </row>
    <row r="79" spans="1:6" ht="14.25" x14ac:dyDescent="0.2">
      <c r="A79" s="163"/>
      <c r="B79" s="163"/>
      <c r="C79" s="163"/>
      <c r="D79" s="163"/>
      <c r="E79" s="163"/>
      <c r="F79" s="163"/>
    </row>
    <row r="80" spans="1:6" ht="14.25" x14ac:dyDescent="0.2">
      <c r="A80" s="163"/>
      <c r="B80" s="163"/>
      <c r="C80" s="163"/>
      <c r="D80" s="163"/>
      <c r="E80" s="163"/>
      <c r="F80" s="163"/>
    </row>
    <row r="81" spans="1:6" ht="14.25" x14ac:dyDescent="0.2">
      <c r="A81" s="163"/>
      <c r="B81" s="163"/>
      <c r="C81" s="163"/>
      <c r="D81" s="163"/>
      <c r="E81" s="163"/>
      <c r="F81" s="163"/>
    </row>
    <row r="82" spans="1:6" ht="14.25" x14ac:dyDescent="0.2">
      <c r="A82" s="163"/>
      <c r="B82" s="163"/>
      <c r="C82" s="163"/>
      <c r="D82" s="163"/>
      <c r="E82" s="163"/>
      <c r="F82" s="163"/>
    </row>
    <row r="83" spans="1:6" ht="14.25" x14ac:dyDescent="0.2">
      <c r="A83" s="163"/>
      <c r="B83" s="163"/>
      <c r="C83" s="163"/>
      <c r="D83" s="163"/>
      <c r="E83" s="163"/>
      <c r="F83" s="163"/>
    </row>
    <row r="84" spans="1:6" ht="14.25" x14ac:dyDescent="0.2">
      <c r="A84" s="163"/>
      <c r="B84" s="163"/>
      <c r="C84" s="163"/>
      <c r="D84" s="163"/>
      <c r="E84" s="163"/>
      <c r="F84" s="163"/>
    </row>
    <row r="85" spans="1:6" ht="14.25" x14ac:dyDescent="0.2">
      <c r="A85" s="163"/>
      <c r="B85" s="163"/>
      <c r="C85" s="163"/>
      <c r="D85" s="163"/>
      <c r="E85" s="163"/>
      <c r="F85" s="163"/>
    </row>
    <row r="86" spans="1:6" ht="14.25" x14ac:dyDescent="0.2">
      <c r="A86" s="163"/>
      <c r="B86" s="163"/>
      <c r="C86" s="163"/>
      <c r="D86" s="163"/>
      <c r="E86" s="163"/>
      <c r="F86" s="163"/>
    </row>
    <row r="87" spans="1:6" ht="14.25" x14ac:dyDescent="0.2">
      <c r="A87" s="163"/>
      <c r="B87" s="163"/>
      <c r="C87" s="163"/>
      <c r="D87" s="163"/>
      <c r="E87" s="163"/>
      <c r="F87" s="163"/>
    </row>
    <row r="88" spans="1:6" ht="14.25" x14ac:dyDescent="0.2">
      <c r="A88" s="163"/>
      <c r="B88" s="163"/>
      <c r="C88" s="163"/>
      <c r="D88" s="163"/>
      <c r="E88" s="163"/>
      <c r="F88" s="163"/>
    </row>
    <row r="89" spans="1:6" ht="14.25" x14ac:dyDescent="0.2">
      <c r="A89" s="163"/>
      <c r="B89" s="163"/>
      <c r="C89" s="163"/>
      <c r="D89" s="163"/>
      <c r="E89" s="163"/>
      <c r="F89" s="163"/>
    </row>
    <row r="90" spans="1:6" ht="14.25" x14ac:dyDescent="0.2">
      <c r="A90" s="163"/>
      <c r="B90" s="163"/>
      <c r="C90" s="163"/>
      <c r="D90" s="163"/>
      <c r="E90" s="163"/>
      <c r="F90" s="163"/>
    </row>
    <row r="91" spans="1:6" ht="14.25" x14ac:dyDescent="0.2">
      <c r="A91" s="163"/>
      <c r="B91" s="163"/>
      <c r="C91" s="163"/>
      <c r="D91" s="163"/>
      <c r="E91" s="163"/>
      <c r="F91" s="163"/>
    </row>
    <row r="92" spans="1:6" ht="14.25" x14ac:dyDescent="0.2">
      <c r="A92" s="163"/>
      <c r="B92" s="163"/>
      <c r="C92" s="163"/>
      <c r="D92" s="163"/>
      <c r="E92" s="163"/>
      <c r="F92" s="163"/>
    </row>
    <row r="93" spans="1:6" ht="14.25" x14ac:dyDescent="0.2">
      <c r="A93" s="163"/>
      <c r="B93" s="163"/>
      <c r="C93" s="163"/>
      <c r="D93" s="163"/>
      <c r="E93" s="163"/>
      <c r="F93" s="163"/>
    </row>
    <row r="94" spans="1:6" ht="14.25" x14ac:dyDescent="0.2">
      <c r="A94" s="163"/>
      <c r="B94" s="163"/>
      <c r="C94" s="163"/>
      <c r="D94" s="163"/>
      <c r="E94" s="163"/>
      <c r="F94" s="163"/>
    </row>
    <row r="95" spans="1:6" ht="14.25" x14ac:dyDescent="0.2">
      <c r="A95" s="163"/>
      <c r="B95" s="163"/>
      <c r="C95" s="163"/>
      <c r="D95" s="163"/>
      <c r="E95" s="163"/>
      <c r="F95" s="163"/>
    </row>
    <row r="96" spans="1:6" ht="14.25" x14ac:dyDescent="0.2">
      <c r="A96" s="163"/>
      <c r="B96" s="163"/>
      <c r="C96" s="163"/>
      <c r="D96" s="163"/>
      <c r="E96" s="163"/>
      <c r="F96" s="163"/>
    </row>
    <row r="97" spans="1:6" ht="14.25" x14ac:dyDescent="0.2">
      <c r="A97" s="163"/>
      <c r="B97" s="163"/>
      <c r="C97" s="163"/>
      <c r="D97" s="163"/>
      <c r="E97" s="163"/>
      <c r="F97" s="163"/>
    </row>
    <row r="98" spans="1:6" ht="14.25" x14ac:dyDescent="0.2">
      <c r="A98" s="163"/>
      <c r="B98" s="163"/>
      <c r="C98" s="163"/>
      <c r="D98" s="163"/>
      <c r="E98" s="163"/>
      <c r="F98" s="163"/>
    </row>
    <row r="99" spans="1:6" ht="14.25" x14ac:dyDescent="0.2">
      <c r="A99" s="163"/>
      <c r="B99" s="163"/>
      <c r="C99" s="163"/>
      <c r="D99" s="163"/>
      <c r="E99" s="163"/>
      <c r="F99" s="163"/>
    </row>
    <row r="100" spans="1:6" ht="14.25" x14ac:dyDescent="0.2">
      <c r="A100" s="163"/>
      <c r="B100" s="163"/>
      <c r="C100" s="163"/>
      <c r="D100" s="163"/>
      <c r="E100" s="163"/>
      <c r="F100" s="163"/>
    </row>
    <row r="101" spans="1:6" ht="14.25" x14ac:dyDescent="0.2">
      <c r="A101" s="163"/>
      <c r="B101" s="163"/>
      <c r="C101" s="163"/>
      <c r="D101" s="163"/>
      <c r="E101" s="163"/>
      <c r="F101" s="163"/>
    </row>
    <row r="102" spans="1:6" ht="14.25" x14ac:dyDescent="0.2">
      <c r="A102" s="163"/>
      <c r="B102" s="163"/>
      <c r="C102" s="163"/>
      <c r="D102" s="163"/>
      <c r="E102" s="163"/>
      <c r="F102" s="163"/>
    </row>
    <row r="103" spans="1:6" ht="14.25" x14ac:dyDescent="0.2">
      <c r="A103" s="163"/>
      <c r="B103" s="163"/>
      <c r="C103" s="163"/>
      <c r="D103" s="163"/>
      <c r="E103" s="163"/>
      <c r="F103" s="163"/>
    </row>
    <row r="104" spans="1:6" ht="14.25" x14ac:dyDescent="0.2">
      <c r="A104" s="163"/>
      <c r="B104" s="163"/>
      <c r="C104" s="163"/>
      <c r="D104" s="163"/>
      <c r="E104" s="163"/>
      <c r="F104" s="163"/>
    </row>
    <row r="105" spans="1:6" ht="14.25" x14ac:dyDescent="0.2">
      <c r="A105" s="163"/>
      <c r="B105" s="163"/>
      <c r="C105" s="163"/>
      <c r="D105" s="163"/>
      <c r="E105" s="163"/>
      <c r="F105" s="163"/>
    </row>
    <row r="106" spans="1:6" ht="14.25" x14ac:dyDescent="0.2">
      <c r="A106" s="163"/>
      <c r="B106" s="163"/>
      <c r="C106" s="163"/>
      <c r="D106" s="163"/>
      <c r="E106" s="163"/>
      <c r="F106" s="163"/>
    </row>
    <row r="107" spans="1:6" ht="14.25" x14ac:dyDescent="0.2">
      <c r="A107" s="163"/>
      <c r="B107" s="163"/>
      <c r="C107" s="163"/>
      <c r="D107" s="163"/>
      <c r="E107" s="163"/>
      <c r="F107" s="163"/>
    </row>
    <row r="108" spans="1:6" ht="14.25" x14ac:dyDescent="0.2">
      <c r="A108" s="163"/>
      <c r="B108" s="163"/>
      <c r="C108" s="163"/>
      <c r="D108" s="163"/>
      <c r="E108" s="163"/>
      <c r="F108" s="163"/>
    </row>
    <row r="109" spans="1:6" ht="14.25" x14ac:dyDescent="0.2">
      <c r="A109" s="163"/>
      <c r="B109" s="163"/>
      <c r="C109" s="163"/>
      <c r="D109" s="163"/>
      <c r="E109" s="163"/>
      <c r="F109" s="163"/>
    </row>
    <row r="110" spans="1:6" ht="14.25" x14ac:dyDescent="0.2">
      <c r="A110" s="163"/>
      <c r="B110" s="163"/>
      <c r="C110" s="163"/>
      <c r="D110" s="163"/>
      <c r="E110" s="163"/>
      <c r="F110" s="163"/>
    </row>
    <row r="111" spans="1:6" ht="14.25" x14ac:dyDescent="0.2">
      <c r="A111" s="163"/>
      <c r="B111" s="163"/>
      <c r="C111" s="163"/>
      <c r="D111" s="163"/>
      <c r="E111" s="163"/>
      <c r="F111" s="163"/>
    </row>
    <row r="112" spans="1:6" ht="14.25" x14ac:dyDescent="0.2">
      <c r="A112" s="163"/>
      <c r="B112" s="163"/>
      <c r="C112" s="163"/>
      <c r="D112" s="163"/>
      <c r="E112" s="163"/>
      <c r="F112" s="163"/>
    </row>
    <row r="113" spans="1:6" ht="14.25" x14ac:dyDescent="0.2">
      <c r="A113" s="163"/>
      <c r="B113" s="163"/>
      <c r="C113" s="163"/>
      <c r="D113" s="163"/>
      <c r="E113" s="163"/>
      <c r="F113" s="163"/>
    </row>
    <row r="114" spans="1:6" ht="14.25" x14ac:dyDescent="0.2">
      <c r="A114" s="163"/>
      <c r="B114" s="163"/>
      <c r="C114" s="163"/>
      <c r="D114" s="163"/>
      <c r="E114" s="163"/>
      <c r="F114" s="163"/>
    </row>
    <row r="115" spans="1:6" ht="14.25" x14ac:dyDescent="0.2">
      <c r="A115" s="163"/>
      <c r="B115" s="163"/>
      <c r="C115" s="163"/>
      <c r="D115" s="163"/>
      <c r="E115" s="163"/>
      <c r="F115" s="163"/>
    </row>
    <row r="116" spans="1:6" ht="14.25" x14ac:dyDescent="0.2">
      <c r="A116" s="163"/>
      <c r="B116" s="163"/>
      <c r="C116" s="163"/>
      <c r="D116" s="163"/>
      <c r="E116" s="163"/>
      <c r="F116" s="163"/>
    </row>
    <row r="117" spans="1:6" ht="14.25" x14ac:dyDescent="0.2">
      <c r="A117" s="163"/>
      <c r="B117" s="163"/>
      <c r="C117" s="163"/>
      <c r="D117" s="163"/>
      <c r="E117" s="163"/>
      <c r="F117" s="163"/>
    </row>
    <row r="118" spans="1:6" ht="14.25" x14ac:dyDescent="0.2">
      <c r="A118" s="163"/>
      <c r="B118" s="163"/>
      <c r="C118" s="163"/>
      <c r="D118" s="163"/>
      <c r="E118" s="163"/>
      <c r="F118" s="163"/>
    </row>
    <row r="119" spans="1:6" ht="14.25" x14ac:dyDescent="0.2">
      <c r="A119" s="163"/>
      <c r="B119" s="163"/>
      <c r="C119" s="163"/>
      <c r="D119" s="163"/>
      <c r="E119" s="163"/>
      <c r="F119" s="163"/>
    </row>
    <row r="120" spans="1:6" ht="14.25" x14ac:dyDescent="0.2">
      <c r="A120" s="163"/>
      <c r="B120" s="163"/>
      <c r="C120" s="163"/>
      <c r="D120" s="163"/>
      <c r="E120" s="163"/>
      <c r="F120" s="163"/>
    </row>
    <row r="121" spans="1:6" ht="14.25" x14ac:dyDescent="0.2">
      <c r="A121" s="163"/>
      <c r="B121" s="163"/>
      <c r="C121" s="163"/>
      <c r="D121" s="163"/>
      <c r="E121" s="163"/>
      <c r="F121" s="163"/>
    </row>
    <row r="122" spans="1:6" ht="14.25" x14ac:dyDescent="0.2">
      <c r="A122" s="163"/>
      <c r="B122" s="163"/>
      <c r="C122" s="163"/>
      <c r="D122" s="163"/>
      <c r="E122" s="163"/>
      <c r="F122" s="163"/>
    </row>
    <row r="123" spans="1:6" ht="14.25" x14ac:dyDescent="0.2">
      <c r="A123" s="163"/>
      <c r="B123" s="163"/>
      <c r="C123" s="163"/>
      <c r="D123" s="163"/>
      <c r="E123" s="163"/>
      <c r="F123" s="163"/>
    </row>
    <row r="124" spans="1:6" ht="14.25" x14ac:dyDescent="0.2">
      <c r="A124" s="163"/>
      <c r="B124" s="163"/>
      <c r="C124" s="163"/>
      <c r="D124" s="163"/>
      <c r="E124" s="163"/>
      <c r="F124" s="163"/>
    </row>
    <row r="125" spans="1:6" ht="14.25" x14ac:dyDescent="0.2">
      <c r="A125" s="163"/>
      <c r="B125" s="163"/>
      <c r="C125" s="163"/>
      <c r="D125" s="163"/>
      <c r="E125" s="163"/>
      <c r="F125" s="163"/>
    </row>
    <row r="126" spans="1:6" ht="14.25" x14ac:dyDescent="0.2">
      <c r="A126" s="163"/>
      <c r="B126" s="163"/>
      <c r="C126" s="163"/>
      <c r="D126" s="163"/>
      <c r="E126" s="163"/>
      <c r="F126" s="163"/>
    </row>
    <row r="127" spans="1:6" ht="14.25" x14ac:dyDescent="0.2">
      <c r="A127" s="163"/>
      <c r="B127" s="163"/>
      <c r="C127" s="163"/>
      <c r="D127" s="163"/>
      <c r="E127" s="163"/>
      <c r="F127" s="163"/>
    </row>
    <row r="128" spans="1:6" ht="14.25" x14ac:dyDescent="0.2">
      <c r="A128" s="163"/>
      <c r="B128" s="163"/>
      <c r="C128" s="163"/>
      <c r="D128" s="163"/>
      <c r="E128" s="163"/>
      <c r="F128" s="163"/>
    </row>
    <row r="129" spans="1:6" ht="14.25" x14ac:dyDescent="0.2">
      <c r="A129" s="163"/>
      <c r="B129" s="163"/>
      <c r="C129" s="163"/>
      <c r="D129" s="163"/>
      <c r="E129" s="163"/>
      <c r="F129" s="163"/>
    </row>
    <row r="130" spans="1:6" ht="14.25" x14ac:dyDescent="0.2">
      <c r="A130" s="163"/>
      <c r="B130" s="163"/>
      <c r="C130" s="163"/>
      <c r="D130" s="163"/>
      <c r="E130" s="163"/>
      <c r="F130" s="163"/>
    </row>
    <row r="131" spans="1:6" ht="14.25" x14ac:dyDescent="0.2">
      <c r="A131" s="163"/>
      <c r="B131" s="163"/>
      <c r="C131" s="163"/>
      <c r="D131" s="163"/>
      <c r="E131" s="163"/>
      <c r="F131" s="163"/>
    </row>
    <row r="132" spans="1:6" ht="14.25" x14ac:dyDescent="0.2">
      <c r="A132" s="163"/>
      <c r="B132" s="163"/>
      <c r="C132" s="163"/>
      <c r="D132" s="163"/>
      <c r="E132" s="163"/>
      <c r="F132" s="163"/>
    </row>
    <row r="133" spans="1:6" ht="14.25" x14ac:dyDescent="0.2">
      <c r="A133" s="163"/>
      <c r="B133" s="163"/>
      <c r="C133" s="163"/>
      <c r="D133" s="163"/>
      <c r="E133" s="163"/>
      <c r="F133" s="163"/>
    </row>
    <row r="134" spans="1:6" ht="14.25" x14ac:dyDescent="0.2">
      <c r="A134" s="163"/>
      <c r="B134" s="163"/>
      <c r="C134" s="163"/>
      <c r="D134" s="163"/>
      <c r="E134" s="163"/>
      <c r="F134" s="163"/>
    </row>
    <row r="135" spans="1:6" ht="14.25" x14ac:dyDescent="0.2">
      <c r="A135" s="163"/>
      <c r="B135" s="163"/>
      <c r="C135" s="163"/>
      <c r="D135" s="163"/>
      <c r="E135" s="163"/>
      <c r="F135" s="163"/>
    </row>
    <row r="136" spans="1:6" ht="14.25" x14ac:dyDescent="0.2">
      <c r="A136" s="163"/>
      <c r="B136" s="163"/>
      <c r="C136" s="163"/>
      <c r="D136" s="163"/>
      <c r="E136" s="163"/>
      <c r="F136" s="163"/>
    </row>
    <row r="137" spans="1:6" ht="14.25" x14ac:dyDescent="0.2">
      <c r="A137" s="163"/>
      <c r="B137" s="163"/>
      <c r="C137" s="163"/>
      <c r="D137" s="163"/>
      <c r="E137" s="163"/>
      <c r="F137" s="163"/>
    </row>
    <row r="138" spans="1:6" ht="14.25" x14ac:dyDescent="0.2">
      <c r="A138" s="163"/>
      <c r="B138" s="163"/>
      <c r="C138" s="163"/>
      <c r="D138" s="163"/>
      <c r="E138" s="163"/>
      <c r="F138" s="163"/>
    </row>
    <row r="139" spans="1:6" ht="14.25" x14ac:dyDescent="0.2">
      <c r="A139" s="163"/>
      <c r="B139" s="163"/>
      <c r="C139" s="163"/>
      <c r="D139" s="163"/>
      <c r="E139" s="163"/>
      <c r="F139" s="163"/>
    </row>
    <row r="140" spans="1:6" ht="14.25" x14ac:dyDescent="0.2">
      <c r="A140" s="163"/>
      <c r="B140" s="163"/>
      <c r="C140" s="163"/>
      <c r="D140" s="163"/>
      <c r="E140" s="163"/>
      <c r="F140" s="163"/>
    </row>
    <row r="141" spans="1:6" ht="14.25" x14ac:dyDescent="0.2">
      <c r="A141" s="163"/>
      <c r="B141" s="163"/>
      <c r="C141" s="163"/>
      <c r="D141" s="163"/>
      <c r="E141" s="163"/>
      <c r="F141" s="163"/>
    </row>
    <row r="142" spans="1:6" ht="14.25" x14ac:dyDescent="0.2">
      <c r="A142" s="163"/>
      <c r="B142" s="163"/>
      <c r="C142" s="163"/>
      <c r="D142" s="163"/>
      <c r="E142" s="163"/>
      <c r="F142" s="163"/>
    </row>
    <row r="143" spans="1:6" ht="14.25" x14ac:dyDescent="0.2">
      <c r="A143" s="163"/>
      <c r="B143" s="163"/>
      <c r="C143" s="163"/>
      <c r="D143" s="163"/>
      <c r="E143" s="163"/>
      <c r="F143" s="163"/>
    </row>
    <row r="144" spans="1:6" ht="14.25" x14ac:dyDescent="0.2">
      <c r="A144" s="163"/>
      <c r="B144" s="163"/>
      <c r="C144" s="163"/>
      <c r="D144" s="163"/>
      <c r="E144" s="163"/>
      <c r="F144" s="163"/>
    </row>
    <row r="145" spans="1:6" ht="14.25" x14ac:dyDescent="0.2">
      <c r="A145" s="163"/>
      <c r="B145" s="163"/>
      <c r="C145" s="163"/>
      <c r="D145" s="163"/>
      <c r="E145" s="163"/>
      <c r="F145" s="163"/>
    </row>
    <row r="146" spans="1:6" ht="14.25" x14ac:dyDescent="0.2">
      <c r="A146" s="163"/>
      <c r="B146" s="163"/>
      <c r="C146" s="163"/>
      <c r="D146" s="163"/>
      <c r="E146" s="163"/>
      <c r="F146" s="163"/>
    </row>
    <row r="147" spans="1:6" ht="14.25" x14ac:dyDescent="0.2">
      <c r="A147" s="163"/>
      <c r="B147" s="163"/>
      <c r="C147" s="163"/>
      <c r="D147" s="163"/>
      <c r="E147" s="163"/>
      <c r="F147" s="163"/>
    </row>
    <row r="148" spans="1:6" ht="14.25" x14ac:dyDescent="0.2">
      <c r="A148" s="163"/>
      <c r="B148" s="163"/>
      <c r="C148" s="163"/>
      <c r="D148" s="163"/>
      <c r="E148" s="163"/>
      <c r="F148" s="163"/>
    </row>
    <row r="149" spans="1:6" ht="14.25" x14ac:dyDescent="0.2">
      <c r="A149" s="163"/>
      <c r="B149" s="163"/>
      <c r="C149" s="163"/>
      <c r="D149" s="163"/>
      <c r="E149" s="163"/>
      <c r="F149" s="163"/>
    </row>
    <row r="150" spans="1:6" ht="14.25" x14ac:dyDescent="0.2">
      <c r="A150" s="163"/>
      <c r="B150" s="163"/>
      <c r="C150" s="163"/>
      <c r="D150" s="163"/>
      <c r="E150" s="163"/>
      <c r="F150" s="163"/>
    </row>
    <row r="151" spans="1:6" ht="14.25" x14ac:dyDescent="0.2">
      <c r="A151" s="163"/>
      <c r="B151" s="163"/>
      <c r="C151" s="163"/>
      <c r="D151" s="163"/>
      <c r="E151" s="163"/>
      <c r="F151" s="163"/>
    </row>
    <row r="152" spans="1:6" ht="14.25" x14ac:dyDescent="0.2">
      <c r="A152" s="163"/>
      <c r="B152" s="163"/>
      <c r="C152" s="163"/>
      <c r="D152" s="163"/>
      <c r="E152" s="163"/>
      <c r="F152" s="163"/>
    </row>
    <row r="153" spans="1:6" ht="14.25" x14ac:dyDescent="0.2">
      <c r="A153" s="163"/>
      <c r="B153" s="163"/>
      <c r="C153" s="163"/>
      <c r="D153" s="163"/>
      <c r="E153" s="163"/>
      <c r="F153" s="163"/>
    </row>
    <row r="154" spans="1:6" ht="14.25" x14ac:dyDescent="0.2">
      <c r="A154" s="163"/>
      <c r="B154" s="163"/>
      <c r="C154" s="163"/>
      <c r="D154" s="163"/>
      <c r="E154" s="163"/>
      <c r="F154" s="163"/>
    </row>
    <row r="155" spans="1:6" ht="14.25" x14ac:dyDescent="0.2">
      <c r="A155" s="163"/>
      <c r="B155" s="163"/>
      <c r="C155" s="163"/>
      <c r="D155" s="163"/>
      <c r="E155" s="163"/>
      <c r="F155" s="163"/>
    </row>
    <row r="156" spans="1:6" ht="14.25" x14ac:dyDescent="0.2">
      <c r="A156" s="163"/>
      <c r="B156" s="163"/>
      <c r="C156" s="163"/>
      <c r="D156" s="163"/>
      <c r="E156" s="163"/>
      <c r="F156" s="163"/>
    </row>
    <row r="157" spans="1:6" ht="14.25" x14ac:dyDescent="0.2">
      <c r="A157" s="163"/>
      <c r="B157" s="163"/>
      <c r="C157" s="163"/>
      <c r="D157" s="163"/>
      <c r="E157" s="163"/>
      <c r="F157" s="163"/>
    </row>
    <row r="158" spans="1:6" ht="14.25" x14ac:dyDescent="0.2">
      <c r="A158" s="163"/>
      <c r="B158" s="163"/>
      <c r="C158" s="163"/>
      <c r="D158" s="163"/>
      <c r="E158" s="163"/>
      <c r="F158" s="163"/>
    </row>
    <row r="159" spans="1:6" ht="14.25" x14ac:dyDescent="0.2">
      <c r="A159" s="163"/>
      <c r="B159" s="163"/>
      <c r="C159" s="163"/>
      <c r="D159" s="163"/>
      <c r="E159" s="163"/>
      <c r="F159" s="163"/>
    </row>
    <row r="160" spans="1:6" ht="14.25" x14ac:dyDescent="0.2">
      <c r="A160" s="163"/>
      <c r="B160" s="163"/>
      <c r="C160" s="163"/>
      <c r="D160" s="163"/>
      <c r="E160" s="163"/>
      <c r="F160" s="163"/>
    </row>
    <row r="161" spans="1:6" ht="14.25" x14ac:dyDescent="0.2">
      <c r="A161" s="163"/>
      <c r="B161" s="163"/>
      <c r="C161" s="163"/>
      <c r="D161" s="163"/>
      <c r="E161" s="163"/>
      <c r="F161" s="163"/>
    </row>
    <row r="162" spans="1:6" ht="14.25" x14ac:dyDescent="0.2">
      <c r="A162" s="163"/>
      <c r="B162" s="163"/>
      <c r="C162" s="163"/>
      <c r="D162" s="163"/>
      <c r="E162" s="163"/>
      <c r="F162" s="163"/>
    </row>
    <row r="163" spans="1:6" ht="14.25" x14ac:dyDescent="0.2">
      <c r="A163" s="163"/>
      <c r="B163" s="163"/>
      <c r="C163" s="163"/>
      <c r="D163" s="163"/>
      <c r="E163" s="163"/>
      <c r="F163" s="163"/>
    </row>
    <row r="164" spans="1:6" ht="14.25" x14ac:dyDescent="0.2">
      <c r="A164" s="163"/>
      <c r="B164" s="163"/>
      <c r="C164" s="163"/>
      <c r="D164" s="163"/>
      <c r="E164" s="163"/>
      <c r="F164" s="163"/>
    </row>
    <row r="165" spans="1:6" ht="14.25" x14ac:dyDescent="0.2">
      <c r="A165" s="163"/>
      <c r="B165" s="163"/>
      <c r="C165" s="163"/>
      <c r="D165" s="163"/>
      <c r="E165" s="163"/>
      <c r="F165" s="163"/>
    </row>
    <row r="166" spans="1:6" ht="14.25" x14ac:dyDescent="0.2">
      <c r="A166" s="163"/>
      <c r="B166" s="163"/>
      <c r="C166" s="163"/>
      <c r="D166" s="163"/>
      <c r="E166" s="163"/>
      <c r="F166" s="163"/>
    </row>
    <row r="167" spans="1:6" ht="14.25" x14ac:dyDescent="0.2">
      <c r="A167" s="163"/>
      <c r="B167" s="163"/>
      <c r="C167" s="163"/>
      <c r="D167" s="163"/>
      <c r="E167" s="163"/>
      <c r="F167" s="163"/>
    </row>
    <row r="168" spans="1:6" ht="14.25" x14ac:dyDescent="0.2">
      <c r="A168" s="163"/>
      <c r="B168" s="163"/>
      <c r="C168" s="163"/>
      <c r="D168" s="163"/>
      <c r="E168" s="163"/>
      <c r="F168" s="163"/>
    </row>
    <row r="169" spans="1:6" ht="14.25" x14ac:dyDescent="0.2">
      <c r="A169" s="163"/>
      <c r="B169" s="163"/>
      <c r="C169" s="163"/>
      <c r="D169" s="163"/>
      <c r="E169" s="163"/>
      <c r="F169" s="163"/>
    </row>
    <row r="170" spans="1:6" ht="14.25" x14ac:dyDescent="0.2">
      <c r="A170" s="163"/>
      <c r="B170" s="163"/>
      <c r="C170" s="163"/>
      <c r="D170" s="163"/>
      <c r="E170" s="163"/>
      <c r="F170" s="163"/>
    </row>
    <row r="171" spans="1:6" ht="14.25" x14ac:dyDescent="0.2">
      <c r="A171" s="163"/>
      <c r="B171" s="163"/>
      <c r="C171" s="163"/>
      <c r="D171" s="163"/>
      <c r="E171" s="163"/>
      <c r="F171" s="163"/>
    </row>
    <row r="172" spans="1:6" ht="14.25" x14ac:dyDescent="0.2">
      <c r="A172" s="163"/>
      <c r="B172" s="163"/>
      <c r="C172" s="163"/>
      <c r="D172" s="163"/>
      <c r="E172" s="163"/>
      <c r="F172" s="163"/>
    </row>
    <row r="173" spans="1:6" ht="14.25" x14ac:dyDescent="0.2">
      <c r="A173" s="163"/>
      <c r="B173" s="163"/>
      <c r="C173" s="163"/>
      <c r="D173" s="163"/>
      <c r="E173" s="163"/>
      <c r="F173" s="163"/>
    </row>
    <row r="174" spans="1:6" ht="14.25" x14ac:dyDescent="0.2">
      <c r="A174" s="163"/>
      <c r="B174" s="163"/>
      <c r="C174" s="163"/>
      <c r="D174" s="163"/>
      <c r="E174" s="163"/>
      <c r="F174" s="163"/>
    </row>
    <row r="175" spans="1:6" ht="14.25" x14ac:dyDescent="0.2">
      <c r="A175" s="163"/>
      <c r="B175" s="163"/>
      <c r="C175" s="163"/>
      <c r="D175" s="163"/>
      <c r="E175" s="163"/>
      <c r="F175" s="163"/>
    </row>
    <row r="176" spans="1:6" ht="14.25" x14ac:dyDescent="0.2">
      <c r="A176" s="163"/>
      <c r="B176" s="163"/>
      <c r="C176" s="163"/>
      <c r="D176" s="163"/>
      <c r="E176" s="163"/>
      <c r="F176" s="163"/>
    </row>
    <row r="177" spans="1:6" ht="14.25" x14ac:dyDescent="0.2">
      <c r="A177" s="163"/>
      <c r="B177" s="163"/>
      <c r="C177" s="163"/>
      <c r="D177" s="163"/>
      <c r="E177" s="163"/>
      <c r="F177" s="163"/>
    </row>
    <row r="178" spans="1:6" ht="14.25" x14ac:dyDescent="0.2">
      <c r="A178" s="163"/>
      <c r="B178" s="163"/>
      <c r="C178" s="163"/>
      <c r="D178" s="163"/>
      <c r="E178" s="163"/>
      <c r="F178" s="163"/>
    </row>
    <row r="179" spans="1:6" ht="14.25" x14ac:dyDescent="0.2">
      <c r="A179" s="163"/>
      <c r="B179" s="163"/>
      <c r="C179" s="163"/>
      <c r="D179" s="163"/>
      <c r="E179" s="163"/>
      <c r="F179" s="163"/>
    </row>
    <row r="180" spans="1:6" ht="14.25" x14ac:dyDescent="0.2">
      <c r="A180" s="163"/>
      <c r="B180" s="163"/>
      <c r="C180" s="163"/>
      <c r="D180" s="163"/>
      <c r="E180" s="163"/>
      <c r="F180" s="163"/>
    </row>
    <row r="181" spans="1:6" ht="14.25" x14ac:dyDescent="0.2">
      <c r="A181" s="163"/>
      <c r="B181" s="163"/>
      <c r="C181" s="163"/>
      <c r="D181" s="163"/>
      <c r="E181" s="163"/>
      <c r="F181" s="163"/>
    </row>
    <row r="182" spans="1:6" ht="14.25" x14ac:dyDescent="0.2">
      <c r="A182" s="163"/>
      <c r="B182" s="163"/>
      <c r="C182" s="163"/>
      <c r="D182" s="163"/>
      <c r="E182" s="163"/>
      <c r="F182" s="163"/>
    </row>
    <row r="183" spans="1:6" ht="14.25" x14ac:dyDescent="0.2">
      <c r="A183" s="163"/>
      <c r="B183" s="163"/>
      <c r="C183" s="163"/>
      <c r="D183" s="163"/>
      <c r="E183" s="163"/>
      <c r="F183" s="163"/>
    </row>
    <row r="184" spans="1:6" ht="14.25" x14ac:dyDescent="0.2">
      <c r="A184" s="163"/>
      <c r="B184" s="163"/>
      <c r="C184" s="163"/>
      <c r="D184" s="163"/>
      <c r="E184" s="163"/>
      <c r="F184" s="163"/>
    </row>
    <row r="185" spans="1:6" ht="14.25" x14ac:dyDescent="0.2">
      <c r="A185" s="163"/>
      <c r="B185" s="163"/>
      <c r="C185" s="163"/>
      <c r="D185" s="163"/>
      <c r="E185" s="163"/>
      <c r="F185" s="163"/>
    </row>
    <row r="186" spans="1:6" ht="14.25" x14ac:dyDescent="0.2">
      <c r="A186" s="163"/>
      <c r="B186" s="163"/>
      <c r="C186" s="163"/>
      <c r="D186" s="163"/>
      <c r="E186" s="163"/>
      <c r="F186" s="163"/>
    </row>
    <row r="187" spans="1:6" ht="14.25" x14ac:dyDescent="0.2">
      <c r="A187" s="163"/>
      <c r="B187" s="163"/>
      <c r="C187" s="163"/>
      <c r="D187" s="163"/>
      <c r="E187" s="163"/>
      <c r="F187" s="163"/>
    </row>
    <row r="188" spans="1:6" ht="14.25" x14ac:dyDescent="0.2">
      <c r="A188" s="163"/>
      <c r="B188" s="163"/>
      <c r="C188" s="163"/>
      <c r="D188" s="163"/>
      <c r="E188" s="163"/>
      <c r="F188" s="163"/>
    </row>
    <row r="189" spans="1:6" ht="14.25" x14ac:dyDescent="0.2">
      <c r="A189" s="163"/>
      <c r="B189" s="163"/>
      <c r="C189" s="163"/>
      <c r="D189" s="163"/>
      <c r="E189" s="163"/>
      <c r="F189" s="163"/>
    </row>
    <row r="190" spans="1:6" ht="14.25" x14ac:dyDescent="0.2">
      <c r="A190" s="163"/>
      <c r="B190" s="163"/>
      <c r="C190" s="163"/>
      <c r="D190" s="163"/>
      <c r="E190" s="163"/>
      <c r="F190" s="163"/>
    </row>
    <row r="191" spans="1:6" ht="14.25" x14ac:dyDescent="0.2">
      <c r="A191" s="163"/>
      <c r="B191" s="163"/>
      <c r="C191" s="163"/>
      <c r="D191" s="163"/>
      <c r="E191" s="163"/>
      <c r="F191" s="163"/>
    </row>
    <row r="192" spans="1:6" ht="14.25" x14ac:dyDescent="0.2">
      <c r="A192" s="163"/>
      <c r="B192" s="163"/>
      <c r="C192" s="163"/>
      <c r="D192" s="163"/>
      <c r="E192" s="163"/>
      <c r="F192" s="163"/>
    </row>
    <row r="193" spans="1:6" ht="14.25" x14ac:dyDescent="0.2">
      <c r="A193" s="163"/>
      <c r="B193" s="163"/>
      <c r="C193" s="163"/>
      <c r="D193" s="163"/>
      <c r="E193" s="163"/>
      <c r="F193" s="163"/>
    </row>
    <row r="194" spans="1:6" ht="14.25" x14ac:dyDescent="0.2">
      <c r="A194" s="163"/>
      <c r="B194" s="163"/>
      <c r="C194" s="163"/>
      <c r="D194" s="163"/>
      <c r="E194" s="163"/>
      <c r="F194" s="163"/>
    </row>
    <row r="195" spans="1:6" ht="14.25" x14ac:dyDescent="0.2">
      <c r="A195" s="163"/>
      <c r="B195" s="163"/>
      <c r="C195" s="163"/>
      <c r="D195" s="163"/>
      <c r="E195" s="163"/>
      <c r="F195" s="163"/>
    </row>
    <row r="196" spans="1:6" ht="14.25" x14ac:dyDescent="0.2">
      <c r="A196" s="163"/>
      <c r="B196" s="163"/>
      <c r="C196" s="163"/>
      <c r="D196" s="163"/>
      <c r="E196" s="163"/>
      <c r="F196" s="163"/>
    </row>
    <row r="197" spans="1:6" ht="14.25" x14ac:dyDescent="0.2">
      <c r="A197" s="163"/>
      <c r="B197" s="163"/>
      <c r="C197" s="163"/>
      <c r="D197" s="163"/>
      <c r="E197" s="163"/>
      <c r="F197" s="163"/>
    </row>
    <row r="198" spans="1:6" ht="14.25" x14ac:dyDescent="0.2">
      <c r="A198" s="163"/>
      <c r="B198" s="163"/>
      <c r="C198" s="163"/>
      <c r="D198" s="163"/>
      <c r="E198" s="163"/>
      <c r="F198" s="163"/>
    </row>
    <row r="199" spans="1:6" ht="14.25" x14ac:dyDescent="0.2">
      <c r="A199" s="163"/>
      <c r="B199" s="163"/>
      <c r="C199" s="163"/>
      <c r="D199" s="163"/>
      <c r="E199" s="163"/>
      <c r="F199" s="163"/>
    </row>
    <row r="200" spans="1:6" ht="14.25" x14ac:dyDescent="0.2">
      <c r="A200" s="163"/>
      <c r="B200" s="163"/>
      <c r="C200" s="163"/>
      <c r="D200" s="163"/>
      <c r="E200" s="163"/>
      <c r="F200" s="163"/>
    </row>
    <row r="201" spans="1:6" ht="14.25" x14ac:dyDescent="0.2">
      <c r="A201" s="163"/>
      <c r="B201" s="163"/>
      <c r="C201" s="163"/>
      <c r="D201" s="163"/>
      <c r="E201" s="163"/>
      <c r="F201" s="163"/>
    </row>
    <row r="202" spans="1:6" ht="14.25" x14ac:dyDescent="0.2">
      <c r="A202" s="163"/>
      <c r="B202" s="163"/>
      <c r="C202" s="163"/>
      <c r="D202" s="163"/>
      <c r="E202" s="163"/>
      <c r="F202" s="163"/>
    </row>
    <row r="203" spans="1:6" ht="14.25" x14ac:dyDescent="0.2">
      <c r="A203" s="163"/>
      <c r="B203" s="163"/>
      <c r="C203" s="163"/>
      <c r="D203" s="163"/>
      <c r="E203" s="163"/>
      <c r="F203" s="163"/>
    </row>
    <row r="204" spans="1:6" ht="14.25" x14ac:dyDescent="0.2">
      <c r="A204" s="163"/>
      <c r="B204" s="163"/>
      <c r="C204" s="163"/>
      <c r="D204" s="163"/>
      <c r="E204" s="163"/>
      <c r="F204" s="163"/>
    </row>
    <row r="205" spans="1:6" ht="14.25" x14ac:dyDescent="0.2">
      <c r="A205" s="163"/>
      <c r="B205" s="163"/>
      <c r="C205" s="163"/>
      <c r="D205" s="163"/>
      <c r="E205" s="163"/>
      <c r="F205" s="163"/>
    </row>
    <row r="206" spans="1:6" ht="14.25" x14ac:dyDescent="0.2">
      <c r="A206" s="163"/>
      <c r="B206" s="163"/>
      <c r="C206" s="163"/>
      <c r="D206" s="163"/>
      <c r="E206" s="163"/>
      <c r="F206" s="163"/>
    </row>
    <row r="207" spans="1:6" ht="14.25" x14ac:dyDescent="0.2">
      <c r="A207" s="163"/>
      <c r="B207" s="163"/>
      <c r="C207" s="163"/>
      <c r="D207" s="163"/>
      <c r="E207" s="163"/>
      <c r="F207" s="163"/>
    </row>
    <row r="208" spans="1:6" ht="14.25" x14ac:dyDescent="0.2">
      <c r="A208" s="163"/>
      <c r="B208" s="163"/>
      <c r="C208" s="163"/>
      <c r="D208" s="163"/>
      <c r="E208" s="163"/>
      <c r="F208" s="163"/>
    </row>
    <row r="209" spans="1:6" ht="14.25" x14ac:dyDescent="0.2">
      <c r="A209" s="163"/>
      <c r="B209" s="163"/>
      <c r="C209" s="163"/>
      <c r="D209" s="163"/>
      <c r="E209" s="163"/>
      <c r="F209" s="163"/>
    </row>
    <row r="210" spans="1:6" ht="14.25" x14ac:dyDescent="0.2">
      <c r="A210" s="163"/>
      <c r="B210" s="163"/>
      <c r="C210" s="163"/>
      <c r="D210" s="163"/>
      <c r="E210" s="163"/>
      <c r="F210" s="163"/>
    </row>
    <row r="211" spans="1:6" ht="14.25" x14ac:dyDescent="0.2">
      <c r="A211" s="163"/>
      <c r="B211" s="163"/>
      <c r="C211" s="163"/>
      <c r="D211" s="163"/>
      <c r="E211" s="163"/>
      <c r="F211" s="163"/>
    </row>
    <row r="212" spans="1:6" ht="14.25" x14ac:dyDescent="0.2">
      <c r="A212" s="163"/>
      <c r="B212" s="163"/>
      <c r="C212" s="163"/>
      <c r="D212" s="163"/>
      <c r="E212" s="163"/>
      <c r="F212" s="163"/>
    </row>
    <row r="213" spans="1:6" ht="14.25" x14ac:dyDescent="0.2">
      <c r="A213" s="163"/>
      <c r="B213" s="163"/>
      <c r="C213" s="163"/>
      <c r="D213" s="163"/>
      <c r="E213" s="163"/>
      <c r="F213" s="163"/>
    </row>
    <row r="214" spans="1:6" ht="14.25" x14ac:dyDescent="0.2">
      <c r="A214" s="163"/>
      <c r="B214" s="163"/>
      <c r="C214" s="163"/>
      <c r="D214" s="163"/>
      <c r="E214" s="163"/>
      <c r="F214" s="163"/>
    </row>
    <row r="215" spans="1:6" ht="14.25" x14ac:dyDescent="0.2">
      <c r="A215" s="163"/>
      <c r="B215" s="163"/>
      <c r="C215" s="163"/>
      <c r="D215" s="163"/>
      <c r="E215" s="163"/>
      <c r="F215" s="163"/>
    </row>
    <row r="216" spans="1:6" ht="14.25" x14ac:dyDescent="0.2">
      <c r="A216" s="163"/>
      <c r="B216" s="163"/>
      <c r="C216" s="163"/>
      <c r="D216" s="163"/>
      <c r="E216" s="163"/>
      <c r="F216" s="163"/>
    </row>
    <row r="217" spans="1:6" ht="14.25" x14ac:dyDescent="0.2">
      <c r="A217" s="163"/>
      <c r="B217" s="163"/>
      <c r="C217" s="163"/>
      <c r="D217" s="163"/>
      <c r="E217" s="163"/>
      <c r="F217" s="163"/>
    </row>
    <row r="218" spans="1:6" ht="14.25" x14ac:dyDescent="0.2">
      <c r="A218" s="163"/>
      <c r="B218" s="163"/>
      <c r="C218" s="163"/>
      <c r="D218" s="163"/>
      <c r="E218" s="163"/>
      <c r="F218" s="163"/>
    </row>
    <row r="219" spans="1:6" ht="14.25" x14ac:dyDescent="0.2">
      <c r="A219" s="163"/>
      <c r="B219" s="163"/>
      <c r="C219" s="163"/>
      <c r="D219" s="163"/>
      <c r="E219" s="163"/>
      <c r="F219" s="163"/>
    </row>
    <row r="220" spans="1:6" ht="14.25" x14ac:dyDescent="0.2">
      <c r="A220" s="163"/>
      <c r="B220" s="163"/>
      <c r="C220" s="163"/>
      <c r="D220" s="163"/>
      <c r="E220" s="163"/>
      <c r="F220" s="163"/>
    </row>
    <row r="221" spans="1:6" ht="14.25" x14ac:dyDescent="0.2">
      <c r="A221" s="163"/>
      <c r="B221" s="163"/>
      <c r="C221" s="163"/>
      <c r="D221" s="163"/>
      <c r="E221" s="163"/>
      <c r="F221" s="163"/>
    </row>
    <row r="222" spans="1:6" ht="14.25" x14ac:dyDescent="0.2">
      <c r="A222" s="163"/>
      <c r="B222" s="163"/>
      <c r="C222" s="163"/>
      <c r="D222" s="163"/>
      <c r="E222" s="163"/>
      <c r="F222" s="163"/>
    </row>
    <row r="223" spans="1:6" ht="14.25" x14ac:dyDescent="0.2">
      <c r="A223" s="163"/>
      <c r="B223" s="163"/>
      <c r="C223" s="163"/>
      <c r="D223" s="163"/>
      <c r="E223" s="163"/>
      <c r="F223" s="163"/>
    </row>
    <row r="224" spans="1:6" ht="14.25" x14ac:dyDescent="0.2">
      <c r="A224" s="163"/>
      <c r="B224" s="163"/>
      <c r="C224" s="163"/>
      <c r="D224" s="163"/>
      <c r="E224" s="163"/>
      <c r="F224" s="163"/>
    </row>
    <row r="225" spans="1:6" ht="14.25" x14ac:dyDescent="0.2">
      <c r="A225" s="163"/>
      <c r="B225" s="163"/>
      <c r="C225" s="163"/>
      <c r="D225" s="163"/>
      <c r="E225" s="163"/>
      <c r="F225" s="163"/>
    </row>
    <row r="226" spans="1:6" ht="14.25" x14ac:dyDescent="0.2">
      <c r="A226" s="163"/>
      <c r="B226" s="163"/>
      <c r="C226" s="163"/>
      <c r="D226" s="163"/>
      <c r="E226" s="163"/>
      <c r="F226" s="163"/>
    </row>
    <row r="227" spans="1:6" ht="14.25" x14ac:dyDescent="0.2">
      <c r="A227" s="163"/>
      <c r="B227" s="163"/>
      <c r="C227" s="163"/>
      <c r="D227" s="163"/>
      <c r="E227" s="163"/>
      <c r="F227" s="163"/>
    </row>
    <row r="228" spans="1:6" ht="14.25" x14ac:dyDescent="0.2">
      <c r="A228" s="163"/>
      <c r="B228" s="163"/>
      <c r="C228" s="163"/>
      <c r="D228" s="163"/>
      <c r="E228" s="163"/>
      <c r="F228" s="163"/>
    </row>
    <row r="229" spans="1:6" ht="14.25" x14ac:dyDescent="0.2">
      <c r="A229" s="163"/>
      <c r="B229" s="163"/>
      <c r="C229" s="163"/>
      <c r="D229" s="163"/>
      <c r="E229" s="163"/>
      <c r="F229" s="163"/>
    </row>
    <row r="230" spans="1:6" ht="14.25" x14ac:dyDescent="0.2">
      <c r="A230" s="163"/>
      <c r="B230" s="163"/>
      <c r="C230" s="163"/>
      <c r="D230" s="163"/>
      <c r="E230" s="163"/>
      <c r="F230" s="163"/>
    </row>
    <row r="231" spans="1:6" ht="14.25" x14ac:dyDescent="0.2">
      <c r="A231" s="163"/>
      <c r="B231" s="163"/>
      <c r="C231" s="163"/>
      <c r="D231" s="163"/>
      <c r="E231" s="163"/>
      <c r="F231" s="163"/>
    </row>
    <row r="232" spans="1:6" ht="14.25" x14ac:dyDescent="0.2">
      <c r="A232" s="163"/>
      <c r="B232" s="163"/>
      <c r="C232" s="163"/>
      <c r="D232" s="163"/>
      <c r="E232" s="163"/>
      <c r="F232" s="163"/>
    </row>
    <row r="233" spans="1:6" ht="14.25" x14ac:dyDescent="0.2">
      <c r="A233" s="163"/>
      <c r="B233" s="163"/>
      <c r="C233" s="163"/>
      <c r="D233" s="163"/>
      <c r="E233" s="163"/>
      <c r="F233" s="163"/>
    </row>
    <row r="234" spans="1:6" ht="14.25" x14ac:dyDescent="0.2">
      <c r="A234" s="163"/>
      <c r="B234" s="163"/>
      <c r="C234" s="163"/>
      <c r="D234" s="163"/>
      <c r="E234" s="163"/>
      <c r="F234" s="163"/>
    </row>
    <row r="235" spans="1:6" ht="14.25" x14ac:dyDescent="0.2">
      <c r="A235" s="163"/>
      <c r="B235" s="163"/>
      <c r="C235" s="163"/>
      <c r="D235" s="163"/>
      <c r="E235" s="163"/>
      <c r="F235" s="163"/>
    </row>
    <row r="236" spans="1:6" ht="14.25" x14ac:dyDescent="0.2">
      <c r="A236" s="163"/>
      <c r="B236" s="163"/>
      <c r="C236" s="163"/>
      <c r="D236" s="163"/>
      <c r="E236" s="163"/>
      <c r="F236" s="163"/>
    </row>
    <row r="237" spans="1:6" ht="14.25" x14ac:dyDescent="0.2">
      <c r="A237" s="163"/>
      <c r="B237" s="163"/>
      <c r="C237" s="163"/>
      <c r="D237" s="163"/>
      <c r="E237" s="163"/>
      <c r="F237" s="163"/>
    </row>
    <row r="238" spans="1:6" ht="14.25" x14ac:dyDescent="0.2">
      <c r="A238" s="163"/>
      <c r="B238" s="163"/>
      <c r="C238" s="163"/>
      <c r="D238" s="163"/>
      <c r="E238" s="163"/>
      <c r="F238" s="163"/>
    </row>
    <row r="239" spans="1:6" ht="14.25" x14ac:dyDescent="0.2">
      <c r="A239" s="163"/>
      <c r="B239" s="163"/>
      <c r="C239" s="163"/>
      <c r="D239" s="163"/>
      <c r="E239" s="163"/>
      <c r="F239" s="163"/>
    </row>
    <row r="240" spans="1:6" ht="14.25" x14ac:dyDescent="0.2">
      <c r="A240" s="163"/>
      <c r="B240" s="163"/>
      <c r="C240" s="163"/>
      <c r="D240" s="163"/>
      <c r="E240" s="163"/>
      <c r="F240" s="163"/>
    </row>
    <row r="241" spans="1:6" ht="14.25" x14ac:dyDescent="0.2">
      <c r="A241" s="163"/>
      <c r="B241" s="163"/>
      <c r="C241" s="163"/>
      <c r="D241" s="163"/>
      <c r="E241" s="163"/>
      <c r="F241" s="163"/>
    </row>
    <row r="242" spans="1:6" ht="14.25" x14ac:dyDescent="0.2">
      <c r="A242" s="163"/>
      <c r="B242" s="163"/>
      <c r="C242" s="163"/>
      <c r="D242" s="163"/>
      <c r="E242" s="163"/>
      <c r="F242" s="163"/>
    </row>
    <row r="243" spans="1:6" ht="14.25" x14ac:dyDescent="0.2">
      <c r="A243" s="163"/>
      <c r="B243" s="163"/>
      <c r="C243" s="163"/>
      <c r="D243" s="163"/>
      <c r="E243" s="163"/>
      <c r="F243" s="163"/>
    </row>
    <row r="244" spans="1:6" ht="14.25" x14ac:dyDescent="0.2">
      <c r="A244" s="163"/>
      <c r="B244" s="163"/>
      <c r="C244" s="163"/>
      <c r="D244" s="163"/>
      <c r="E244" s="163"/>
      <c r="F244" s="163"/>
    </row>
    <row r="245" spans="1:6" ht="14.25" x14ac:dyDescent="0.2">
      <c r="A245" s="163"/>
      <c r="B245" s="163"/>
      <c r="C245" s="163"/>
      <c r="D245" s="163"/>
      <c r="E245" s="163"/>
      <c r="F245" s="163"/>
    </row>
    <row r="246" spans="1:6" ht="14.25" x14ac:dyDescent="0.2">
      <c r="A246" s="163"/>
      <c r="B246" s="163"/>
      <c r="C246" s="163"/>
      <c r="D246" s="163"/>
      <c r="E246" s="163"/>
      <c r="F246" s="163"/>
    </row>
    <row r="247" spans="1:6" ht="14.25" x14ac:dyDescent="0.2">
      <c r="A247" s="163"/>
      <c r="B247" s="163"/>
      <c r="C247" s="163"/>
      <c r="D247" s="163"/>
      <c r="E247" s="163"/>
      <c r="F247" s="163"/>
    </row>
    <row r="248" spans="1:6" ht="14.25" x14ac:dyDescent="0.2">
      <c r="A248" s="163"/>
      <c r="B248" s="163"/>
      <c r="C248" s="163"/>
      <c r="D248" s="163"/>
      <c r="E248" s="163"/>
      <c r="F248" s="163"/>
    </row>
    <row r="249" spans="1:6" ht="14.25" x14ac:dyDescent="0.2">
      <c r="A249" s="163"/>
      <c r="B249" s="163"/>
      <c r="C249" s="163"/>
      <c r="D249" s="163"/>
      <c r="E249" s="163"/>
      <c r="F249" s="163"/>
    </row>
    <row r="250" spans="1:6" ht="14.25" x14ac:dyDescent="0.2">
      <c r="A250" s="163"/>
      <c r="B250" s="163"/>
      <c r="C250" s="163"/>
      <c r="D250" s="163"/>
      <c r="E250" s="163"/>
      <c r="F250" s="163"/>
    </row>
    <row r="251" spans="1:6" ht="14.25" x14ac:dyDescent="0.2">
      <c r="A251" s="163"/>
      <c r="B251" s="163"/>
      <c r="C251" s="163"/>
      <c r="D251" s="163"/>
      <c r="E251" s="163"/>
      <c r="F251" s="163"/>
    </row>
    <row r="252" spans="1:6" ht="14.25" x14ac:dyDescent="0.2">
      <c r="A252" s="163"/>
      <c r="B252" s="163"/>
      <c r="C252" s="163"/>
      <c r="D252" s="163"/>
      <c r="E252" s="163"/>
      <c r="F252" s="163"/>
    </row>
    <row r="253" spans="1:6" ht="14.25" x14ac:dyDescent="0.2">
      <c r="A253" s="163"/>
      <c r="B253" s="163"/>
      <c r="C253" s="163"/>
      <c r="D253" s="163"/>
      <c r="E253" s="163"/>
      <c r="F253" s="163"/>
    </row>
    <row r="254" spans="1:6" ht="14.25" x14ac:dyDescent="0.2">
      <c r="A254" s="163"/>
      <c r="B254" s="163"/>
      <c r="C254" s="163"/>
      <c r="D254" s="163"/>
      <c r="E254" s="163"/>
      <c r="F254" s="163"/>
    </row>
    <row r="255" spans="1:6" ht="14.25" x14ac:dyDescent="0.2">
      <c r="A255" s="163"/>
      <c r="B255" s="163"/>
      <c r="C255" s="163"/>
      <c r="D255" s="163"/>
      <c r="E255" s="163"/>
      <c r="F255" s="163"/>
    </row>
    <row r="256" spans="1:6" ht="14.25" x14ac:dyDescent="0.2">
      <c r="A256" s="163"/>
      <c r="B256" s="163"/>
      <c r="C256" s="163"/>
      <c r="D256" s="163"/>
      <c r="E256" s="163"/>
      <c r="F256" s="163"/>
    </row>
    <row r="257" spans="1:6" ht="14.25" x14ac:dyDescent="0.2">
      <c r="A257" s="163"/>
      <c r="B257" s="163"/>
      <c r="C257" s="163"/>
      <c r="D257" s="163"/>
      <c r="E257" s="163"/>
      <c r="F257" s="163"/>
    </row>
    <row r="258" spans="1:6" ht="14.25" x14ac:dyDescent="0.2">
      <c r="A258" s="163"/>
      <c r="B258" s="163"/>
      <c r="C258" s="163"/>
      <c r="D258" s="163"/>
      <c r="E258" s="163"/>
      <c r="F258" s="163"/>
    </row>
    <row r="259" spans="1:6" ht="14.25" x14ac:dyDescent="0.2">
      <c r="A259" s="163"/>
      <c r="B259" s="163"/>
      <c r="C259" s="163"/>
      <c r="D259" s="163"/>
      <c r="E259" s="163"/>
      <c r="F259" s="163"/>
    </row>
    <row r="260" spans="1:6" ht="14.25" x14ac:dyDescent="0.2">
      <c r="A260" s="163"/>
      <c r="B260" s="163"/>
      <c r="C260" s="163"/>
      <c r="D260" s="163"/>
      <c r="E260" s="163"/>
      <c r="F260" s="163"/>
    </row>
    <row r="261" spans="1:6" ht="14.25" x14ac:dyDescent="0.2">
      <c r="A261" s="163"/>
      <c r="B261" s="163"/>
      <c r="C261" s="163"/>
      <c r="D261" s="163"/>
      <c r="E261" s="163"/>
      <c r="F261" s="163"/>
    </row>
    <row r="262" spans="1:6" ht="14.25" x14ac:dyDescent="0.2">
      <c r="A262" s="163"/>
      <c r="B262" s="163"/>
      <c r="C262" s="163"/>
      <c r="D262" s="163"/>
      <c r="E262" s="163"/>
      <c r="F262" s="163"/>
    </row>
    <row r="263" spans="1:6" ht="14.25" x14ac:dyDescent="0.2">
      <c r="A263" s="163"/>
      <c r="B263" s="163"/>
      <c r="C263" s="163"/>
      <c r="D263" s="163"/>
      <c r="E263" s="163"/>
      <c r="F263" s="163"/>
    </row>
    <row r="264" spans="1:6" ht="14.25" x14ac:dyDescent="0.2">
      <c r="A264" s="163"/>
      <c r="B264" s="163"/>
      <c r="C264" s="163"/>
      <c r="D264" s="163"/>
      <c r="E264" s="163"/>
      <c r="F264" s="163"/>
    </row>
    <row r="265" spans="1:6" ht="14.25" x14ac:dyDescent="0.2">
      <c r="A265" s="163"/>
      <c r="B265" s="163"/>
      <c r="C265" s="163"/>
      <c r="D265" s="163"/>
      <c r="E265" s="163"/>
      <c r="F265" s="163"/>
    </row>
    <row r="266" spans="1:6" ht="14.25" x14ac:dyDescent="0.2">
      <c r="A266" s="163"/>
      <c r="B266" s="163"/>
      <c r="C266" s="163"/>
      <c r="D266" s="163"/>
      <c r="E266" s="163"/>
      <c r="F266" s="163"/>
    </row>
    <row r="267" spans="1:6" ht="14.25" x14ac:dyDescent="0.2">
      <c r="A267" s="163"/>
      <c r="B267" s="163"/>
      <c r="C267" s="163"/>
      <c r="D267" s="163"/>
      <c r="E267" s="163"/>
      <c r="F267" s="163"/>
    </row>
    <row r="268" spans="1:6" ht="14.25" x14ac:dyDescent="0.2">
      <c r="A268" s="163"/>
      <c r="B268" s="163"/>
      <c r="C268" s="163"/>
      <c r="D268" s="163"/>
      <c r="E268" s="163"/>
      <c r="F268" s="163"/>
    </row>
    <row r="269" spans="1:6" ht="14.25" x14ac:dyDescent="0.2">
      <c r="A269" s="163"/>
      <c r="B269" s="163"/>
      <c r="C269" s="163"/>
      <c r="D269" s="163"/>
      <c r="E269" s="163"/>
      <c r="F269" s="163"/>
    </row>
    <row r="270" spans="1:6" ht="14.25" x14ac:dyDescent="0.2">
      <c r="A270" s="163"/>
      <c r="B270" s="163"/>
      <c r="C270" s="163"/>
      <c r="D270" s="163"/>
      <c r="E270" s="163"/>
      <c r="F270" s="163"/>
    </row>
    <row r="271" spans="1:6" ht="14.25" x14ac:dyDescent="0.2">
      <c r="A271" s="163"/>
      <c r="B271" s="163"/>
      <c r="C271" s="163"/>
      <c r="D271" s="163"/>
      <c r="E271" s="163"/>
      <c r="F271" s="163"/>
    </row>
    <row r="272" spans="1:6" ht="14.25" x14ac:dyDescent="0.2">
      <c r="A272" s="163"/>
      <c r="B272" s="163"/>
      <c r="C272" s="163"/>
      <c r="D272" s="163"/>
      <c r="E272" s="163"/>
      <c r="F272" s="163"/>
    </row>
    <row r="273" spans="1:6" ht="14.25" x14ac:dyDescent="0.2">
      <c r="A273" s="163"/>
      <c r="B273" s="163"/>
      <c r="C273" s="163"/>
      <c r="D273" s="163"/>
      <c r="E273" s="163"/>
      <c r="F273" s="163"/>
    </row>
    <row r="274" spans="1:6" ht="14.25" x14ac:dyDescent="0.2">
      <c r="A274" s="163"/>
      <c r="B274" s="163"/>
      <c r="C274" s="163"/>
      <c r="D274" s="163"/>
      <c r="E274" s="163"/>
      <c r="F274" s="163"/>
    </row>
    <row r="275" spans="1:6" ht="14.25" x14ac:dyDescent="0.2">
      <c r="A275" s="163"/>
      <c r="B275" s="163"/>
      <c r="C275" s="163"/>
      <c r="D275" s="163"/>
      <c r="E275" s="163"/>
      <c r="F275" s="163"/>
    </row>
    <row r="276" spans="1:6" ht="14.25" x14ac:dyDescent="0.2">
      <c r="A276" s="163"/>
      <c r="B276" s="163"/>
      <c r="C276" s="163"/>
      <c r="D276" s="163"/>
      <c r="E276" s="163"/>
      <c r="F276" s="163"/>
    </row>
    <row r="277" spans="1:6" ht="14.25" x14ac:dyDescent="0.2">
      <c r="A277" s="163"/>
      <c r="B277" s="163"/>
      <c r="C277" s="163"/>
      <c r="D277" s="163"/>
      <c r="E277" s="163"/>
      <c r="F277" s="163"/>
    </row>
    <row r="278" spans="1:6" ht="14.25" x14ac:dyDescent="0.2">
      <c r="A278" s="163"/>
      <c r="B278" s="163"/>
      <c r="C278" s="163"/>
      <c r="D278" s="163"/>
      <c r="E278" s="163"/>
      <c r="F278" s="163"/>
    </row>
    <row r="279" spans="1:6" ht="14.25" x14ac:dyDescent="0.2">
      <c r="A279" s="163"/>
      <c r="B279" s="163"/>
      <c r="C279" s="163"/>
      <c r="D279" s="163"/>
      <c r="E279" s="163"/>
      <c r="F279" s="163"/>
    </row>
    <row r="280" spans="1:6" ht="14.25" x14ac:dyDescent="0.2">
      <c r="A280" s="163"/>
      <c r="B280" s="163"/>
      <c r="C280" s="163"/>
      <c r="D280" s="163"/>
      <c r="E280" s="163"/>
      <c r="F280" s="163"/>
    </row>
    <row r="281" spans="1:6" ht="14.25" x14ac:dyDescent="0.2">
      <c r="A281" s="163"/>
      <c r="B281" s="163"/>
      <c r="C281" s="163"/>
      <c r="D281" s="163"/>
      <c r="E281" s="163"/>
      <c r="F281" s="163"/>
    </row>
    <row r="282" spans="1:6" ht="14.25" x14ac:dyDescent="0.2">
      <c r="A282" s="163"/>
      <c r="B282" s="163"/>
      <c r="C282" s="163"/>
      <c r="D282" s="163"/>
      <c r="E282" s="163"/>
      <c r="F282" s="163"/>
    </row>
    <row r="283" spans="1:6" ht="14.25" x14ac:dyDescent="0.2">
      <c r="A283" s="163"/>
      <c r="B283" s="163"/>
      <c r="C283" s="163"/>
      <c r="D283" s="163"/>
      <c r="E283" s="163"/>
      <c r="F283" s="163"/>
    </row>
    <row r="284" spans="1:6" ht="14.25" x14ac:dyDescent="0.2">
      <c r="A284" s="163"/>
      <c r="B284" s="163"/>
      <c r="C284" s="163"/>
      <c r="D284" s="163"/>
      <c r="E284" s="163"/>
      <c r="F284" s="163"/>
    </row>
    <row r="285" spans="1:6" ht="14.25" x14ac:dyDescent="0.2">
      <c r="A285" s="163"/>
      <c r="B285" s="163"/>
      <c r="C285" s="163"/>
      <c r="D285" s="163"/>
      <c r="E285" s="163"/>
      <c r="F285" s="163"/>
    </row>
    <row r="286" spans="1:6" ht="14.25" x14ac:dyDescent="0.2">
      <c r="A286" s="163"/>
      <c r="B286" s="163"/>
      <c r="C286" s="163"/>
      <c r="D286" s="163"/>
      <c r="E286" s="163"/>
      <c r="F286" s="163"/>
    </row>
    <row r="287" spans="1:6" ht="14.25" x14ac:dyDescent="0.2">
      <c r="A287" s="163"/>
      <c r="B287" s="163"/>
      <c r="C287" s="163"/>
      <c r="D287" s="163"/>
      <c r="E287" s="163"/>
      <c r="F287" s="163"/>
    </row>
    <row r="288" spans="1:6" ht="14.25" x14ac:dyDescent="0.2">
      <c r="A288" s="163"/>
      <c r="B288" s="163"/>
      <c r="C288" s="163"/>
      <c r="D288" s="163"/>
      <c r="E288" s="163"/>
      <c r="F288" s="163"/>
    </row>
    <row r="289" spans="1:6" ht="14.25" x14ac:dyDescent="0.2">
      <c r="A289" s="163"/>
      <c r="B289" s="163"/>
      <c r="C289" s="163"/>
      <c r="D289" s="163"/>
      <c r="E289" s="163"/>
      <c r="F289" s="163"/>
    </row>
    <row r="290" spans="1:6" ht="14.25" x14ac:dyDescent="0.2">
      <c r="A290" s="163"/>
      <c r="B290" s="163"/>
      <c r="C290" s="163"/>
      <c r="D290" s="163"/>
      <c r="E290" s="163"/>
      <c r="F290" s="163"/>
    </row>
    <row r="291" spans="1:6" ht="14.25" x14ac:dyDescent="0.2">
      <c r="A291" s="163"/>
      <c r="B291" s="163"/>
      <c r="C291" s="163"/>
      <c r="D291" s="163"/>
      <c r="E291" s="163"/>
      <c r="F291" s="163"/>
    </row>
    <row r="292" spans="1:6" ht="14.25" x14ac:dyDescent="0.2">
      <c r="A292" s="163"/>
      <c r="B292" s="163"/>
      <c r="C292" s="163"/>
      <c r="D292" s="163"/>
      <c r="E292" s="163"/>
      <c r="F292" s="163"/>
    </row>
    <row r="293" spans="1:6" ht="14.25" x14ac:dyDescent="0.2">
      <c r="A293" s="163"/>
      <c r="B293" s="163"/>
      <c r="C293" s="163"/>
      <c r="D293" s="163"/>
      <c r="E293" s="163"/>
      <c r="F293" s="163"/>
    </row>
    <row r="294" spans="1:6" ht="14.25" x14ac:dyDescent="0.2">
      <c r="A294" s="163"/>
      <c r="B294" s="163"/>
      <c r="C294" s="163"/>
      <c r="D294" s="163"/>
      <c r="E294" s="163"/>
      <c r="F294" s="163"/>
    </row>
    <row r="295" spans="1:6" ht="14.25" x14ac:dyDescent="0.2">
      <c r="A295" s="163"/>
      <c r="B295" s="163"/>
      <c r="C295" s="163"/>
      <c r="D295" s="163"/>
      <c r="E295" s="163"/>
      <c r="F295" s="163"/>
    </row>
    <row r="296" spans="1:6" ht="14.25" x14ac:dyDescent="0.2">
      <c r="A296" s="163"/>
      <c r="B296" s="163"/>
      <c r="C296" s="163"/>
      <c r="D296" s="163"/>
      <c r="E296" s="163"/>
      <c r="F296" s="163"/>
    </row>
    <row r="297" spans="1:6" ht="14.25" x14ac:dyDescent="0.2">
      <c r="A297" s="163"/>
      <c r="B297" s="163"/>
      <c r="C297" s="163"/>
      <c r="D297" s="163"/>
      <c r="E297" s="163"/>
      <c r="F297" s="163"/>
    </row>
    <row r="298" spans="1:6" ht="14.25" x14ac:dyDescent="0.2">
      <c r="A298" s="163"/>
      <c r="B298" s="163"/>
      <c r="C298" s="163"/>
      <c r="D298" s="163"/>
      <c r="E298" s="163"/>
      <c r="F298" s="163"/>
    </row>
    <row r="299" spans="1:6" ht="14.25" x14ac:dyDescent="0.2">
      <c r="A299" s="163"/>
      <c r="B299" s="163"/>
      <c r="C299" s="163"/>
      <c r="D299" s="163"/>
      <c r="E299" s="163"/>
      <c r="F299" s="163"/>
    </row>
    <row r="300" spans="1:6" ht="14.25" x14ac:dyDescent="0.2">
      <c r="A300" s="163"/>
      <c r="B300" s="163"/>
      <c r="C300" s="163"/>
      <c r="D300" s="163"/>
      <c r="E300" s="163"/>
      <c r="F300" s="163"/>
    </row>
    <row r="301" spans="1:6" ht="14.25" x14ac:dyDescent="0.2">
      <c r="A301" s="163"/>
      <c r="B301" s="163"/>
      <c r="C301" s="163"/>
      <c r="D301" s="163"/>
      <c r="E301" s="163"/>
      <c r="F301" s="163"/>
    </row>
    <row r="302" spans="1:6" ht="14.25" x14ac:dyDescent="0.2">
      <c r="A302" s="163"/>
      <c r="B302" s="163"/>
      <c r="C302" s="163"/>
      <c r="D302" s="163"/>
      <c r="E302" s="163"/>
      <c r="F302" s="163"/>
    </row>
    <row r="303" spans="1:6" ht="14.25" x14ac:dyDescent="0.2">
      <c r="A303" s="163"/>
      <c r="B303" s="163"/>
      <c r="C303" s="163"/>
      <c r="D303" s="163"/>
      <c r="E303" s="163"/>
      <c r="F303" s="163"/>
    </row>
    <row r="304" spans="1:6" ht="14.25" x14ac:dyDescent="0.2">
      <c r="A304" s="163"/>
      <c r="B304" s="163"/>
      <c r="C304" s="163"/>
      <c r="D304" s="163"/>
      <c r="E304" s="163"/>
      <c r="F304" s="163"/>
    </row>
    <row r="305" spans="1:6" ht="14.25" x14ac:dyDescent="0.2">
      <c r="A305" s="163"/>
      <c r="B305" s="163"/>
      <c r="C305" s="163"/>
      <c r="D305" s="163"/>
      <c r="E305" s="163"/>
      <c r="F305" s="163"/>
    </row>
    <row r="306" spans="1:6" ht="14.25" x14ac:dyDescent="0.2">
      <c r="A306" s="163"/>
      <c r="B306" s="163"/>
      <c r="C306" s="163"/>
      <c r="D306" s="163"/>
      <c r="E306" s="163"/>
      <c r="F306" s="163"/>
    </row>
    <row r="307" spans="1:6" ht="14.25" x14ac:dyDescent="0.2">
      <c r="A307" s="163"/>
      <c r="B307" s="163"/>
      <c r="C307" s="163"/>
      <c r="D307" s="163"/>
      <c r="E307" s="163"/>
      <c r="F307" s="163"/>
    </row>
    <row r="308" spans="1:6" ht="14.25" x14ac:dyDescent="0.2">
      <c r="A308" s="163"/>
      <c r="B308" s="163"/>
      <c r="C308" s="163"/>
      <c r="D308" s="163"/>
      <c r="E308" s="163"/>
      <c r="F308" s="163"/>
    </row>
    <row r="309" spans="1:6" ht="14.25" x14ac:dyDescent="0.2">
      <c r="A309" s="163"/>
      <c r="B309" s="163"/>
      <c r="C309" s="163"/>
      <c r="D309" s="163"/>
      <c r="E309" s="163"/>
      <c r="F309" s="163"/>
    </row>
    <row r="310" spans="1:6" ht="14.25" x14ac:dyDescent="0.2">
      <c r="A310" s="163"/>
      <c r="B310" s="163"/>
      <c r="C310" s="163"/>
      <c r="D310" s="163"/>
      <c r="E310" s="163"/>
      <c r="F310" s="163"/>
    </row>
    <row r="311" spans="1:6" ht="14.25" x14ac:dyDescent="0.2">
      <c r="A311" s="163"/>
      <c r="B311" s="163"/>
      <c r="C311" s="163"/>
      <c r="D311" s="163"/>
      <c r="E311" s="163"/>
      <c r="F311" s="163"/>
    </row>
    <row r="312" spans="1:6" ht="14.25" x14ac:dyDescent="0.2">
      <c r="A312" s="163"/>
      <c r="B312" s="163"/>
      <c r="C312" s="163"/>
      <c r="D312" s="163"/>
      <c r="E312" s="163"/>
      <c r="F312" s="163"/>
    </row>
    <row r="313" spans="1:6" ht="14.25" x14ac:dyDescent="0.2">
      <c r="A313" s="163"/>
      <c r="B313" s="163"/>
      <c r="C313" s="163"/>
      <c r="D313" s="163"/>
      <c r="E313" s="163"/>
      <c r="F313" s="163"/>
    </row>
    <row r="314" spans="1:6" ht="14.25" x14ac:dyDescent="0.2">
      <c r="A314" s="163"/>
      <c r="B314" s="163"/>
      <c r="C314" s="163"/>
      <c r="D314" s="163"/>
      <c r="E314" s="163"/>
      <c r="F314" s="163"/>
    </row>
    <row r="315" spans="1:6" ht="14.25" x14ac:dyDescent="0.2">
      <c r="A315" s="163"/>
      <c r="B315" s="163"/>
      <c r="C315" s="163"/>
      <c r="D315" s="163"/>
      <c r="E315" s="163"/>
      <c r="F315" s="163"/>
    </row>
    <row r="316" spans="1:6" ht="14.25" x14ac:dyDescent="0.2">
      <c r="A316" s="163"/>
      <c r="B316" s="163"/>
      <c r="C316" s="163"/>
      <c r="D316" s="163"/>
      <c r="E316" s="163"/>
      <c r="F316" s="163"/>
    </row>
    <row r="317" spans="1:6" ht="14.25" x14ac:dyDescent="0.2">
      <c r="A317" s="163"/>
      <c r="B317" s="163"/>
      <c r="C317" s="163"/>
      <c r="D317" s="163"/>
      <c r="E317" s="163"/>
      <c r="F317" s="163"/>
    </row>
    <row r="318" spans="1:6" ht="14.25" x14ac:dyDescent="0.2">
      <c r="A318" s="163"/>
      <c r="B318" s="163"/>
      <c r="C318" s="163"/>
      <c r="D318" s="163"/>
      <c r="E318" s="163"/>
      <c r="F318" s="163"/>
    </row>
    <row r="319" spans="1:6" ht="14.25" x14ac:dyDescent="0.2">
      <c r="A319" s="163"/>
      <c r="B319" s="163"/>
      <c r="C319" s="163"/>
      <c r="D319" s="163"/>
      <c r="E319" s="163"/>
      <c r="F319" s="163"/>
    </row>
    <row r="320" spans="1:6" ht="14.25" x14ac:dyDescent="0.2">
      <c r="A320" s="163"/>
      <c r="B320" s="163"/>
      <c r="C320" s="163"/>
      <c r="D320" s="163"/>
      <c r="E320" s="163"/>
      <c r="F320" s="163"/>
    </row>
    <row r="321" spans="1:6" ht="14.25" x14ac:dyDescent="0.2">
      <c r="A321" s="163"/>
      <c r="B321" s="163"/>
      <c r="C321" s="163"/>
      <c r="D321" s="163"/>
      <c r="E321" s="163"/>
      <c r="F321" s="163"/>
    </row>
    <row r="322" spans="1:6" ht="14.25" x14ac:dyDescent="0.2">
      <c r="A322" s="163"/>
      <c r="B322" s="163"/>
      <c r="C322" s="163"/>
      <c r="D322" s="163"/>
      <c r="E322" s="163"/>
      <c r="F322" s="163"/>
    </row>
    <row r="323" spans="1:6" ht="14.25" x14ac:dyDescent="0.2">
      <c r="A323" s="163"/>
      <c r="B323" s="163"/>
      <c r="C323" s="163"/>
      <c r="D323" s="163"/>
      <c r="E323" s="163"/>
      <c r="F323" s="163"/>
    </row>
    <row r="324" spans="1:6" ht="14.25" x14ac:dyDescent="0.2">
      <c r="A324" s="163"/>
      <c r="B324" s="163"/>
      <c r="C324" s="163"/>
      <c r="D324" s="163"/>
      <c r="E324" s="163"/>
      <c r="F324" s="163"/>
    </row>
    <row r="325" spans="1:6" ht="14.25" x14ac:dyDescent="0.2">
      <c r="A325" s="163"/>
      <c r="B325" s="163"/>
      <c r="C325" s="163"/>
      <c r="D325" s="163"/>
      <c r="E325" s="163"/>
      <c r="F325" s="163"/>
    </row>
    <row r="326" spans="1:6" ht="14.25" x14ac:dyDescent="0.2">
      <c r="A326" s="163"/>
      <c r="B326" s="163"/>
      <c r="C326" s="163"/>
      <c r="D326" s="163"/>
      <c r="E326" s="163"/>
      <c r="F326" s="163"/>
    </row>
    <row r="327" spans="1:6" ht="14.25" x14ac:dyDescent="0.2">
      <c r="A327" s="163"/>
      <c r="B327" s="163"/>
      <c r="C327" s="163"/>
      <c r="D327" s="163"/>
      <c r="E327" s="163"/>
      <c r="F327" s="163"/>
    </row>
    <row r="328" spans="1:6" ht="14.25" x14ac:dyDescent="0.2">
      <c r="A328" s="163"/>
      <c r="B328" s="163"/>
      <c r="C328" s="163"/>
      <c r="D328" s="163"/>
      <c r="E328" s="163"/>
      <c r="F328" s="163"/>
    </row>
    <row r="329" spans="1:6" ht="14.25" x14ac:dyDescent="0.2">
      <c r="A329" s="163"/>
      <c r="B329" s="163"/>
      <c r="C329" s="163"/>
      <c r="D329" s="163"/>
      <c r="E329" s="163"/>
      <c r="F329" s="163"/>
    </row>
    <row r="330" spans="1:6" ht="14.25" x14ac:dyDescent="0.2">
      <c r="A330" s="163"/>
      <c r="B330" s="163"/>
      <c r="C330" s="163"/>
      <c r="D330" s="163"/>
      <c r="E330" s="163"/>
      <c r="F330" s="163"/>
    </row>
    <row r="331" spans="1:6" ht="14.25" x14ac:dyDescent="0.2">
      <c r="A331" s="163"/>
      <c r="B331" s="163"/>
      <c r="C331" s="163"/>
      <c r="D331" s="163"/>
      <c r="E331" s="163"/>
      <c r="F331" s="163"/>
    </row>
    <row r="332" spans="1:6" ht="14.25" x14ac:dyDescent="0.2">
      <c r="A332" s="163"/>
      <c r="B332" s="163"/>
      <c r="C332" s="163"/>
      <c r="D332" s="163"/>
      <c r="E332" s="163"/>
      <c r="F332" s="163"/>
    </row>
    <row r="333" spans="1:6" ht="14.25" x14ac:dyDescent="0.2">
      <c r="A333" s="163"/>
      <c r="B333" s="163"/>
      <c r="C333" s="163"/>
      <c r="D333" s="163"/>
      <c r="E333" s="163"/>
      <c r="F333" s="163"/>
    </row>
    <row r="334" spans="1:6" ht="14.25" x14ac:dyDescent="0.2">
      <c r="A334" s="163"/>
      <c r="B334" s="163"/>
      <c r="C334" s="163"/>
      <c r="D334" s="163"/>
      <c r="E334" s="163"/>
      <c r="F334" s="163"/>
    </row>
    <row r="335" spans="1:6" ht="14.25" x14ac:dyDescent="0.2">
      <c r="A335" s="163"/>
      <c r="B335" s="163"/>
      <c r="C335" s="163"/>
      <c r="D335" s="163"/>
      <c r="E335" s="163"/>
      <c r="F335" s="163"/>
    </row>
    <row r="336" spans="1:6" ht="14.25" x14ac:dyDescent="0.2">
      <c r="A336" s="163"/>
      <c r="B336" s="163"/>
      <c r="C336" s="163"/>
      <c r="D336" s="163"/>
      <c r="E336" s="163"/>
      <c r="F336" s="163"/>
    </row>
    <row r="337" spans="1:6" ht="14.25" x14ac:dyDescent="0.2">
      <c r="A337" s="163"/>
      <c r="B337" s="163"/>
      <c r="C337" s="163"/>
      <c r="D337" s="163"/>
      <c r="E337" s="163"/>
      <c r="F337" s="163"/>
    </row>
    <row r="338" spans="1:6" ht="14.25" x14ac:dyDescent="0.2">
      <c r="A338" s="163"/>
      <c r="B338" s="163"/>
      <c r="C338" s="163"/>
      <c r="D338" s="163"/>
      <c r="E338" s="163"/>
      <c r="F338" s="163"/>
    </row>
    <row r="339" spans="1:6" ht="14.25" x14ac:dyDescent="0.2">
      <c r="A339" s="163"/>
      <c r="B339" s="163"/>
      <c r="C339" s="163"/>
      <c r="D339" s="163"/>
      <c r="E339" s="163"/>
      <c r="F339" s="163"/>
    </row>
    <row r="340" spans="1:6" ht="14.25" x14ac:dyDescent="0.2">
      <c r="A340" s="163"/>
      <c r="B340" s="163"/>
      <c r="C340" s="163"/>
      <c r="D340" s="163"/>
      <c r="E340" s="163"/>
      <c r="F340" s="163"/>
    </row>
    <row r="341" spans="1:6" ht="14.25" x14ac:dyDescent="0.2">
      <c r="A341" s="163"/>
      <c r="B341" s="163"/>
      <c r="C341" s="163"/>
      <c r="D341" s="163"/>
      <c r="E341" s="163"/>
      <c r="F341" s="163"/>
    </row>
    <row r="342" spans="1:6" ht="14.25" x14ac:dyDescent="0.2">
      <c r="A342" s="163"/>
      <c r="B342" s="163"/>
      <c r="C342" s="163"/>
      <c r="D342" s="163"/>
      <c r="E342" s="163"/>
      <c r="F342" s="163"/>
    </row>
    <row r="343" spans="1:6" ht="14.25" x14ac:dyDescent="0.2">
      <c r="A343" s="163"/>
      <c r="B343" s="163"/>
      <c r="C343" s="163"/>
      <c r="D343" s="163"/>
      <c r="E343" s="163"/>
      <c r="F343" s="163"/>
    </row>
    <row r="344" spans="1:6" ht="14.25" x14ac:dyDescent="0.2">
      <c r="A344" s="163"/>
      <c r="B344" s="163"/>
      <c r="C344" s="163"/>
      <c r="D344" s="163"/>
      <c r="E344" s="163"/>
      <c r="F344" s="163"/>
    </row>
    <row r="345" spans="1:6" ht="14.25" x14ac:dyDescent="0.2">
      <c r="A345" s="163"/>
      <c r="B345" s="163"/>
      <c r="C345" s="163"/>
      <c r="D345" s="163"/>
      <c r="E345" s="163"/>
      <c r="F345" s="163"/>
    </row>
    <row r="346" spans="1:6" ht="14.25" x14ac:dyDescent="0.2">
      <c r="A346" s="163"/>
      <c r="B346" s="163"/>
      <c r="C346" s="163"/>
      <c r="D346" s="163"/>
      <c r="E346" s="163"/>
      <c r="F346" s="163"/>
    </row>
    <row r="347" spans="1:6" ht="14.25" x14ac:dyDescent="0.2">
      <c r="A347" s="163"/>
      <c r="B347" s="163"/>
      <c r="C347" s="163"/>
      <c r="D347" s="163"/>
      <c r="E347" s="163"/>
      <c r="F347" s="163"/>
    </row>
    <row r="348" spans="1:6" ht="14.25" x14ac:dyDescent="0.2">
      <c r="A348" s="163"/>
      <c r="B348" s="163"/>
      <c r="C348" s="163"/>
      <c r="D348" s="163"/>
      <c r="E348" s="163"/>
      <c r="F348" s="163"/>
    </row>
    <row r="349" spans="1:6" ht="14.25" x14ac:dyDescent="0.2">
      <c r="A349" s="163"/>
      <c r="B349" s="163"/>
      <c r="C349" s="163"/>
      <c r="D349" s="163"/>
      <c r="E349" s="163"/>
      <c r="F349" s="163"/>
    </row>
    <row r="350" spans="1:6" ht="14.25" x14ac:dyDescent="0.2">
      <c r="A350" s="163"/>
      <c r="B350" s="163"/>
      <c r="C350" s="163"/>
      <c r="D350" s="163"/>
      <c r="E350" s="163"/>
      <c r="F350" s="163"/>
    </row>
    <row r="351" spans="1:6" ht="14.25" x14ac:dyDescent="0.2">
      <c r="A351" s="163"/>
      <c r="B351" s="163"/>
      <c r="C351" s="163"/>
      <c r="D351" s="163"/>
      <c r="E351" s="163"/>
      <c r="F351" s="163"/>
    </row>
    <row r="352" spans="1:6" ht="14.25" x14ac:dyDescent="0.2">
      <c r="A352" s="163"/>
      <c r="B352" s="163"/>
      <c r="C352" s="163"/>
      <c r="D352" s="163"/>
      <c r="E352" s="163"/>
      <c r="F352" s="163"/>
    </row>
    <row r="353" spans="1:6" ht="14.25" x14ac:dyDescent="0.2">
      <c r="A353" s="163"/>
      <c r="B353" s="163"/>
      <c r="C353" s="163"/>
      <c r="D353" s="163"/>
      <c r="E353" s="163"/>
      <c r="F353" s="163"/>
    </row>
    <row r="354" spans="1:6" ht="14.25" x14ac:dyDescent="0.2">
      <c r="A354" s="163"/>
      <c r="B354" s="163"/>
      <c r="C354" s="163"/>
      <c r="D354" s="163"/>
      <c r="E354" s="163"/>
      <c r="F354" s="163"/>
    </row>
    <row r="355" spans="1:6" ht="14.25" x14ac:dyDescent="0.2">
      <c r="A355" s="163"/>
      <c r="B355" s="163"/>
      <c r="C355" s="163"/>
      <c r="D355" s="163"/>
      <c r="E355" s="163"/>
      <c r="F355" s="163"/>
    </row>
    <row r="356" spans="1:6" ht="14.25" x14ac:dyDescent="0.2">
      <c r="A356" s="163"/>
      <c r="B356" s="163"/>
      <c r="C356" s="163"/>
      <c r="D356" s="163"/>
      <c r="E356" s="163"/>
      <c r="F356" s="163"/>
    </row>
    <row r="357" spans="1:6" ht="14.25" x14ac:dyDescent="0.2">
      <c r="A357" s="163"/>
      <c r="B357" s="163"/>
      <c r="C357" s="163"/>
      <c r="D357" s="163"/>
      <c r="E357" s="163"/>
      <c r="F357" s="163"/>
    </row>
    <row r="358" spans="1:6" ht="14.25" x14ac:dyDescent="0.2">
      <c r="A358" s="163"/>
      <c r="B358" s="163"/>
      <c r="C358" s="163"/>
      <c r="D358" s="163"/>
      <c r="E358" s="163"/>
      <c r="F358" s="163"/>
    </row>
    <row r="359" spans="1:6" ht="14.25" x14ac:dyDescent="0.2">
      <c r="A359" s="163"/>
      <c r="B359" s="163"/>
      <c r="C359" s="163"/>
      <c r="D359" s="163"/>
      <c r="E359" s="163"/>
      <c r="F359" s="163"/>
    </row>
    <row r="360" spans="1:6" ht="14.25" x14ac:dyDescent="0.2">
      <c r="A360" s="163"/>
      <c r="B360" s="163"/>
      <c r="C360" s="163"/>
      <c r="D360" s="163"/>
      <c r="E360" s="163"/>
      <c r="F360" s="163"/>
    </row>
    <row r="361" spans="1:6" ht="14.25" x14ac:dyDescent="0.2">
      <c r="A361" s="163"/>
      <c r="B361" s="163"/>
      <c r="C361" s="163"/>
      <c r="D361" s="163"/>
      <c r="E361" s="163"/>
      <c r="F361" s="163"/>
    </row>
    <row r="362" spans="1:6" ht="14.25" x14ac:dyDescent="0.2">
      <c r="A362" s="163"/>
      <c r="B362" s="163"/>
      <c r="C362" s="163"/>
      <c r="D362" s="163"/>
      <c r="E362" s="163"/>
      <c r="F362" s="163"/>
    </row>
    <row r="363" spans="1:6" ht="14.25" x14ac:dyDescent="0.2">
      <c r="A363" s="163"/>
      <c r="B363" s="163"/>
      <c r="C363" s="163"/>
      <c r="D363" s="163"/>
      <c r="E363" s="163"/>
      <c r="F363" s="163"/>
    </row>
    <row r="364" spans="1:6" ht="14.25" x14ac:dyDescent="0.2">
      <c r="A364" s="163"/>
      <c r="B364" s="163"/>
      <c r="C364" s="163"/>
      <c r="D364" s="163"/>
      <c r="E364" s="163"/>
      <c r="F364" s="163"/>
    </row>
    <row r="365" spans="1:6" ht="14.25" x14ac:dyDescent="0.2">
      <c r="A365" s="163"/>
      <c r="B365" s="163"/>
      <c r="C365" s="163"/>
      <c r="D365" s="163"/>
      <c r="E365" s="163"/>
      <c r="F365" s="163"/>
    </row>
    <row r="366" spans="1:6" ht="14.25" x14ac:dyDescent="0.2">
      <c r="A366" s="163"/>
      <c r="B366" s="163"/>
      <c r="C366" s="163"/>
      <c r="D366" s="163"/>
      <c r="E366" s="163"/>
      <c r="F366" s="163"/>
    </row>
    <row r="367" spans="1:6" ht="14.25" x14ac:dyDescent="0.2">
      <c r="A367" s="163"/>
      <c r="B367" s="163"/>
      <c r="C367" s="163"/>
      <c r="D367" s="163"/>
      <c r="E367" s="163"/>
      <c r="F367" s="163"/>
    </row>
    <row r="368" spans="1:6" ht="14.25" x14ac:dyDescent="0.2">
      <c r="A368" s="163"/>
      <c r="B368" s="163"/>
      <c r="C368" s="163"/>
      <c r="D368" s="163"/>
      <c r="E368" s="163"/>
      <c r="F368" s="163"/>
    </row>
    <row r="369" spans="1:6" ht="14.25" x14ac:dyDescent="0.2">
      <c r="A369" s="163"/>
      <c r="B369" s="163"/>
      <c r="C369" s="163"/>
      <c r="D369" s="163"/>
      <c r="E369" s="163"/>
      <c r="F369" s="163"/>
    </row>
    <row r="370" spans="1:6" ht="14.25" x14ac:dyDescent="0.2">
      <c r="A370" s="163"/>
      <c r="B370" s="163"/>
      <c r="C370" s="163"/>
      <c r="D370" s="163"/>
      <c r="E370" s="163"/>
      <c r="F370" s="163"/>
    </row>
    <row r="371" spans="1:6" ht="14.25" x14ac:dyDescent="0.2">
      <c r="A371" s="163"/>
      <c r="B371" s="163"/>
      <c r="C371" s="163"/>
      <c r="D371" s="163"/>
      <c r="E371" s="163"/>
      <c r="F371" s="163"/>
    </row>
    <row r="372" spans="1:6" ht="14.25" x14ac:dyDescent="0.2">
      <c r="A372" s="163"/>
      <c r="B372" s="163"/>
      <c r="C372" s="163"/>
      <c r="D372" s="163"/>
      <c r="E372" s="163"/>
      <c r="F372" s="163"/>
    </row>
    <row r="373" spans="1:6" ht="14.25" x14ac:dyDescent="0.2">
      <c r="A373" s="163"/>
      <c r="B373" s="163"/>
      <c r="C373" s="163"/>
      <c r="D373" s="163"/>
      <c r="E373" s="163"/>
      <c r="F373" s="163"/>
    </row>
    <row r="374" spans="1:6" ht="14.25" x14ac:dyDescent="0.2">
      <c r="A374" s="163"/>
      <c r="B374" s="163"/>
      <c r="C374" s="163"/>
      <c r="D374" s="163"/>
      <c r="E374" s="163"/>
      <c r="F374" s="163"/>
    </row>
    <row r="375" spans="1:6" ht="14.25" x14ac:dyDescent="0.2">
      <c r="A375" s="163"/>
      <c r="B375" s="163"/>
      <c r="C375" s="163"/>
      <c r="D375" s="163"/>
      <c r="E375" s="163"/>
      <c r="F375" s="163"/>
    </row>
    <row r="376" spans="1:6" ht="14.25" x14ac:dyDescent="0.2">
      <c r="A376" s="163"/>
      <c r="B376" s="163"/>
      <c r="C376" s="163"/>
      <c r="D376" s="163"/>
      <c r="E376" s="163"/>
      <c r="F376" s="163"/>
    </row>
    <row r="377" spans="1:6" ht="14.25" x14ac:dyDescent="0.2">
      <c r="A377" s="163"/>
      <c r="B377" s="163"/>
      <c r="C377" s="163"/>
      <c r="D377" s="163"/>
      <c r="E377" s="163"/>
      <c r="F377" s="163"/>
    </row>
    <row r="378" spans="1:6" ht="14.25" x14ac:dyDescent="0.2">
      <c r="A378" s="163"/>
      <c r="B378" s="163"/>
      <c r="C378" s="163"/>
      <c r="D378" s="163"/>
      <c r="E378" s="163"/>
      <c r="F378" s="163"/>
    </row>
    <row r="379" spans="1:6" ht="14.25" x14ac:dyDescent="0.2">
      <c r="A379" s="163"/>
      <c r="B379" s="163"/>
      <c r="C379" s="163"/>
      <c r="D379" s="163"/>
      <c r="E379" s="163"/>
      <c r="F379" s="163"/>
    </row>
    <row r="380" spans="1:6" ht="14.25" x14ac:dyDescent="0.2">
      <c r="A380" s="163"/>
      <c r="B380" s="163"/>
      <c r="C380" s="163"/>
      <c r="D380" s="163"/>
      <c r="E380" s="163"/>
      <c r="F380" s="163"/>
    </row>
    <row r="381" spans="1:6" ht="14.25" x14ac:dyDescent="0.2">
      <c r="A381" s="163"/>
      <c r="B381" s="163"/>
      <c r="C381" s="163"/>
      <c r="D381" s="163"/>
      <c r="E381" s="163"/>
      <c r="F381" s="163"/>
    </row>
    <row r="382" spans="1:6" ht="14.25" x14ac:dyDescent="0.2">
      <c r="A382" s="163"/>
      <c r="B382" s="163"/>
      <c r="C382" s="163"/>
      <c r="D382" s="163"/>
      <c r="E382" s="163"/>
      <c r="F382" s="163"/>
    </row>
    <row r="383" spans="1:6" ht="14.25" x14ac:dyDescent="0.2">
      <c r="A383" s="163"/>
      <c r="B383" s="163"/>
      <c r="C383" s="163"/>
      <c r="D383" s="163"/>
      <c r="E383" s="163"/>
      <c r="F383" s="163"/>
    </row>
    <row r="384" spans="1:6" ht="14.25" x14ac:dyDescent="0.2">
      <c r="A384" s="163"/>
      <c r="B384" s="163"/>
      <c r="C384" s="163"/>
      <c r="D384" s="163"/>
      <c r="E384" s="163"/>
      <c r="F384" s="163"/>
    </row>
    <row r="385" spans="1:6" ht="14.25" x14ac:dyDescent="0.2">
      <c r="A385" s="163"/>
      <c r="B385" s="163"/>
      <c r="C385" s="163"/>
      <c r="D385" s="163"/>
      <c r="E385" s="163"/>
      <c r="F385" s="163"/>
    </row>
    <row r="386" spans="1:6" ht="14.25" x14ac:dyDescent="0.2">
      <c r="A386" s="163"/>
      <c r="B386" s="163"/>
      <c r="C386" s="163"/>
      <c r="D386" s="163"/>
      <c r="E386" s="163"/>
      <c r="F386" s="163"/>
    </row>
    <row r="387" spans="1:6" ht="14.25" x14ac:dyDescent="0.2">
      <c r="A387" s="163"/>
      <c r="B387" s="163"/>
      <c r="C387" s="163"/>
      <c r="D387" s="163"/>
      <c r="E387" s="163"/>
      <c r="F387" s="163"/>
    </row>
    <row r="388" spans="1:6" ht="14.25" x14ac:dyDescent="0.2">
      <c r="A388" s="163"/>
      <c r="B388" s="163"/>
      <c r="C388" s="163"/>
      <c r="D388" s="163"/>
      <c r="E388" s="163"/>
      <c r="F388" s="163"/>
    </row>
    <row r="389" spans="1:6" ht="14.25" x14ac:dyDescent="0.2">
      <c r="A389" s="163"/>
      <c r="B389" s="163"/>
      <c r="C389" s="163"/>
      <c r="D389" s="163"/>
      <c r="E389" s="163"/>
      <c r="F389" s="163"/>
    </row>
    <row r="390" spans="1:6" ht="14.25" x14ac:dyDescent="0.2">
      <c r="A390" s="163"/>
      <c r="B390" s="163"/>
      <c r="C390" s="163"/>
      <c r="D390" s="163"/>
      <c r="E390" s="163"/>
      <c r="F390" s="163"/>
    </row>
    <row r="391" spans="1:6" ht="14.25" x14ac:dyDescent="0.2">
      <c r="A391" s="163"/>
      <c r="B391" s="163"/>
      <c r="C391" s="163"/>
      <c r="D391" s="163"/>
      <c r="E391" s="163"/>
      <c r="F391" s="163"/>
    </row>
    <row r="392" spans="1:6" ht="14.25" x14ac:dyDescent="0.2">
      <c r="A392" s="163"/>
      <c r="B392" s="163"/>
      <c r="C392" s="163"/>
      <c r="D392" s="163"/>
      <c r="E392" s="163"/>
      <c r="F392" s="163"/>
    </row>
    <row r="393" spans="1:6" ht="14.25" x14ac:dyDescent="0.2">
      <c r="A393" s="163"/>
      <c r="B393" s="163"/>
      <c r="C393" s="163"/>
      <c r="D393" s="163"/>
      <c r="E393" s="163"/>
      <c r="F393" s="163"/>
    </row>
    <row r="394" spans="1:6" ht="14.25" x14ac:dyDescent="0.2">
      <c r="A394" s="163"/>
      <c r="B394" s="163"/>
      <c r="C394" s="163"/>
      <c r="D394" s="163"/>
      <c r="E394" s="163"/>
      <c r="F394" s="163"/>
    </row>
    <row r="395" spans="1:6" ht="14.25" x14ac:dyDescent="0.2">
      <c r="A395" s="163"/>
      <c r="B395" s="163"/>
      <c r="C395" s="163"/>
      <c r="D395" s="163"/>
      <c r="E395" s="163"/>
      <c r="F395" s="163"/>
    </row>
    <row r="396" spans="1:6" ht="14.25" x14ac:dyDescent="0.2">
      <c r="A396" s="163"/>
      <c r="B396" s="163"/>
      <c r="C396" s="163"/>
      <c r="D396" s="163"/>
      <c r="E396" s="163"/>
      <c r="F396" s="163"/>
    </row>
    <row r="397" spans="1:6" ht="14.25" x14ac:dyDescent="0.2">
      <c r="A397" s="163"/>
      <c r="B397" s="163"/>
      <c r="C397" s="163"/>
      <c r="D397" s="163"/>
      <c r="E397" s="163"/>
      <c r="F397" s="163"/>
    </row>
    <row r="398" spans="1:6" ht="14.25" x14ac:dyDescent="0.2">
      <c r="A398" s="163"/>
      <c r="B398" s="163"/>
      <c r="C398" s="163"/>
      <c r="D398" s="163"/>
      <c r="E398" s="163"/>
      <c r="F398" s="163"/>
    </row>
    <row r="399" spans="1:6" ht="14.25" x14ac:dyDescent="0.2">
      <c r="A399" s="163"/>
      <c r="B399" s="163"/>
      <c r="C399" s="163"/>
      <c r="D399" s="163"/>
      <c r="E399" s="163"/>
      <c r="F399" s="163"/>
    </row>
    <row r="400" spans="1:6" ht="14.25" x14ac:dyDescent="0.2">
      <c r="A400" s="163"/>
      <c r="B400" s="163"/>
      <c r="C400" s="163"/>
      <c r="D400" s="163"/>
      <c r="E400" s="163"/>
      <c r="F400" s="163"/>
    </row>
    <row r="401" spans="1:6" ht="14.25" x14ac:dyDescent="0.2">
      <c r="A401" s="163"/>
      <c r="B401" s="163"/>
      <c r="C401" s="163"/>
      <c r="D401" s="163"/>
      <c r="E401" s="163"/>
      <c r="F401" s="163"/>
    </row>
    <row r="402" spans="1:6" ht="14.25" x14ac:dyDescent="0.2">
      <c r="A402" s="163"/>
      <c r="B402" s="163"/>
      <c r="C402" s="163"/>
      <c r="D402" s="163"/>
      <c r="E402" s="163"/>
      <c r="F402" s="163"/>
    </row>
    <row r="403" spans="1:6" ht="14.25" x14ac:dyDescent="0.2">
      <c r="A403" s="163"/>
      <c r="B403" s="163"/>
      <c r="C403" s="163"/>
      <c r="D403" s="163"/>
      <c r="E403" s="163"/>
      <c r="F403" s="163"/>
    </row>
    <row r="404" spans="1:6" ht="14.25" x14ac:dyDescent="0.2">
      <c r="A404" s="163"/>
      <c r="B404" s="163"/>
      <c r="C404" s="163"/>
      <c r="D404" s="163"/>
      <c r="E404" s="163"/>
      <c r="F404" s="163"/>
    </row>
    <row r="405" spans="1:6" ht="14.25" x14ac:dyDescent="0.2">
      <c r="A405" s="163"/>
      <c r="B405" s="163"/>
      <c r="C405" s="163"/>
      <c r="D405" s="163"/>
      <c r="E405" s="163"/>
      <c r="F405" s="163"/>
    </row>
    <row r="406" spans="1:6" ht="14.25" x14ac:dyDescent="0.2">
      <c r="A406" s="163"/>
      <c r="B406" s="163"/>
      <c r="C406" s="163"/>
      <c r="D406" s="163"/>
      <c r="E406" s="163"/>
      <c r="F406" s="163"/>
    </row>
    <row r="407" spans="1:6" ht="14.25" x14ac:dyDescent="0.2">
      <c r="A407" s="163"/>
      <c r="B407" s="163"/>
      <c r="C407" s="163"/>
      <c r="D407" s="163"/>
      <c r="E407" s="163"/>
      <c r="F407" s="163"/>
    </row>
    <row r="408" spans="1:6" ht="14.25" x14ac:dyDescent="0.2">
      <c r="A408" s="163"/>
      <c r="B408" s="163"/>
      <c r="C408" s="163"/>
      <c r="D408" s="163"/>
      <c r="E408" s="163"/>
      <c r="F408" s="163"/>
    </row>
    <row r="409" spans="1:6" ht="14.25" x14ac:dyDescent="0.2">
      <c r="A409" s="163"/>
      <c r="B409" s="163"/>
      <c r="C409" s="163"/>
      <c r="D409" s="163"/>
      <c r="E409" s="163"/>
      <c r="F409" s="163"/>
    </row>
    <row r="410" spans="1:6" ht="14.25" x14ac:dyDescent="0.2">
      <c r="A410" s="163"/>
      <c r="B410" s="163"/>
      <c r="C410" s="163"/>
      <c r="D410" s="163"/>
      <c r="E410" s="163"/>
      <c r="F410" s="163"/>
    </row>
    <row r="411" spans="1:6" ht="14.25" x14ac:dyDescent="0.2">
      <c r="A411" s="163"/>
      <c r="B411" s="163"/>
      <c r="C411" s="163"/>
      <c r="D411" s="163"/>
      <c r="E411" s="163"/>
      <c r="F411" s="163"/>
    </row>
    <row r="412" spans="1:6" ht="14.25" x14ac:dyDescent="0.2">
      <c r="A412" s="163"/>
      <c r="B412" s="163"/>
      <c r="C412" s="163"/>
      <c r="D412" s="163"/>
      <c r="E412" s="163"/>
      <c r="F412" s="163"/>
    </row>
    <row r="413" spans="1:6" ht="14.25" x14ac:dyDescent="0.2">
      <c r="A413" s="163"/>
      <c r="B413" s="163"/>
      <c r="C413" s="163"/>
      <c r="D413" s="163"/>
      <c r="E413" s="163"/>
      <c r="F413" s="163"/>
    </row>
    <row r="414" spans="1:6" ht="14.25" x14ac:dyDescent="0.2">
      <c r="A414" s="163"/>
      <c r="B414" s="163"/>
      <c r="C414" s="163"/>
      <c r="D414" s="163"/>
      <c r="E414" s="163"/>
      <c r="F414" s="163"/>
    </row>
    <row r="415" spans="1:6" ht="14.25" x14ac:dyDescent="0.2">
      <c r="A415" s="163"/>
      <c r="B415" s="163"/>
      <c r="C415" s="163"/>
      <c r="D415" s="163"/>
      <c r="E415" s="163"/>
      <c r="F415" s="163"/>
    </row>
    <row r="416" spans="1:6" ht="14.25" x14ac:dyDescent="0.2">
      <c r="A416" s="163"/>
      <c r="B416" s="163"/>
      <c r="C416" s="163"/>
      <c r="D416" s="163"/>
      <c r="E416" s="163"/>
      <c r="F416" s="163"/>
    </row>
    <row r="417" spans="1:6" ht="14.25" x14ac:dyDescent="0.2">
      <c r="A417" s="163"/>
      <c r="B417" s="163"/>
      <c r="C417" s="163"/>
      <c r="D417" s="163"/>
      <c r="E417" s="163"/>
      <c r="F417" s="163"/>
    </row>
    <row r="418" spans="1:6" ht="14.25" x14ac:dyDescent="0.2">
      <c r="A418" s="163"/>
      <c r="B418" s="163"/>
      <c r="C418" s="163"/>
      <c r="D418" s="163"/>
      <c r="E418" s="163"/>
      <c r="F418" s="163"/>
    </row>
    <row r="419" spans="1:6" ht="14.25" x14ac:dyDescent="0.2">
      <c r="A419" s="163"/>
      <c r="B419" s="163"/>
      <c r="C419" s="163"/>
      <c r="D419" s="163"/>
      <c r="E419" s="163"/>
      <c r="F419" s="163"/>
    </row>
    <row r="420" spans="1:6" ht="14.25" x14ac:dyDescent="0.2">
      <c r="A420" s="163"/>
      <c r="B420" s="163"/>
      <c r="C420" s="163"/>
      <c r="D420" s="163"/>
      <c r="E420" s="163"/>
      <c r="F420" s="163"/>
    </row>
    <row r="421" spans="1:6" ht="14.25" x14ac:dyDescent="0.2">
      <c r="A421" s="163"/>
      <c r="B421" s="163"/>
      <c r="C421" s="163"/>
      <c r="D421" s="163"/>
      <c r="E421" s="163"/>
      <c r="F421" s="163"/>
    </row>
    <row r="422" spans="1:6" ht="14.25" x14ac:dyDescent="0.2">
      <c r="A422" s="163"/>
      <c r="B422" s="163"/>
      <c r="C422" s="163"/>
      <c r="D422" s="163"/>
      <c r="E422" s="163"/>
      <c r="F422" s="163"/>
    </row>
    <row r="423" spans="1:6" ht="14.25" x14ac:dyDescent="0.2">
      <c r="A423" s="163"/>
      <c r="B423" s="163"/>
      <c r="C423" s="163"/>
      <c r="D423" s="163"/>
      <c r="E423" s="163"/>
      <c r="F423" s="163"/>
    </row>
    <row r="424" spans="1:6" ht="14.25" x14ac:dyDescent="0.2">
      <c r="A424" s="163"/>
      <c r="B424" s="163"/>
      <c r="C424" s="163"/>
      <c r="D424" s="163"/>
      <c r="E424" s="163"/>
      <c r="F424" s="163"/>
    </row>
    <row r="425" spans="1:6" ht="14.25" x14ac:dyDescent="0.2">
      <c r="A425" s="163"/>
      <c r="B425" s="163"/>
      <c r="C425" s="163"/>
      <c r="D425" s="163"/>
      <c r="E425" s="163"/>
      <c r="F425" s="163"/>
    </row>
    <row r="426" spans="1:6" ht="14.25" x14ac:dyDescent="0.2">
      <c r="A426" s="163"/>
      <c r="B426" s="163"/>
      <c r="C426" s="163"/>
      <c r="D426" s="163"/>
      <c r="E426" s="163"/>
      <c r="F426" s="163"/>
    </row>
    <row r="427" spans="1:6" ht="14.25" x14ac:dyDescent="0.2">
      <c r="A427" s="163"/>
      <c r="B427" s="163"/>
      <c r="C427" s="163"/>
      <c r="D427" s="163"/>
      <c r="E427" s="163"/>
      <c r="F427" s="163"/>
    </row>
    <row r="428" spans="1:6" ht="14.25" x14ac:dyDescent="0.2">
      <c r="A428" s="163"/>
      <c r="B428" s="163"/>
      <c r="C428" s="163"/>
      <c r="D428" s="163"/>
      <c r="E428" s="163"/>
      <c r="F428" s="163"/>
    </row>
    <row r="429" spans="1:6" ht="14.25" x14ac:dyDescent="0.2">
      <c r="A429" s="163"/>
      <c r="B429" s="163"/>
      <c r="C429" s="163"/>
      <c r="D429" s="163"/>
      <c r="E429" s="163"/>
      <c r="F429" s="163"/>
    </row>
    <row r="430" spans="1:6" ht="14.25" x14ac:dyDescent="0.2">
      <c r="A430" s="163"/>
      <c r="B430" s="163"/>
      <c r="C430" s="163"/>
      <c r="D430" s="163"/>
      <c r="E430" s="163"/>
      <c r="F430" s="163"/>
    </row>
    <row r="431" spans="1:6" ht="14.25" x14ac:dyDescent="0.2">
      <c r="A431" s="163"/>
      <c r="B431" s="163"/>
      <c r="C431" s="163"/>
      <c r="D431" s="163"/>
      <c r="E431" s="163"/>
      <c r="F431" s="163"/>
    </row>
    <row r="432" spans="1:6" ht="14.25" x14ac:dyDescent="0.2">
      <c r="A432" s="163"/>
      <c r="B432" s="163"/>
      <c r="C432" s="163"/>
      <c r="D432" s="163"/>
      <c r="E432" s="163"/>
      <c r="F432" s="163"/>
    </row>
    <row r="433" spans="1:6" ht="14.25" x14ac:dyDescent="0.2">
      <c r="A433" s="163"/>
      <c r="B433" s="163"/>
      <c r="C433" s="163"/>
      <c r="D433" s="163"/>
      <c r="E433" s="163"/>
      <c r="F433" s="163"/>
    </row>
    <row r="434" spans="1:6" ht="14.25" x14ac:dyDescent="0.2">
      <c r="A434" s="163"/>
      <c r="B434" s="163"/>
      <c r="C434" s="163"/>
      <c r="D434" s="163"/>
      <c r="E434" s="163"/>
      <c r="F434" s="163"/>
    </row>
    <row r="435" spans="1:6" ht="14.25" x14ac:dyDescent="0.2">
      <c r="A435" s="163"/>
      <c r="B435" s="163"/>
      <c r="C435" s="163"/>
      <c r="D435" s="163"/>
      <c r="E435" s="163"/>
      <c r="F435" s="163"/>
    </row>
    <row r="436" spans="1:6" ht="14.25" x14ac:dyDescent="0.2">
      <c r="A436" s="163"/>
      <c r="B436" s="163"/>
      <c r="C436" s="163"/>
      <c r="D436" s="163"/>
      <c r="E436" s="163"/>
      <c r="F436" s="163"/>
    </row>
    <row r="437" spans="1:6" ht="14.25" x14ac:dyDescent="0.2">
      <c r="A437" s="163"/>
      <c r="B437" s="163"/>
      <c r="C437" s="163"/>
      <c r="D437" s="163"/>
      <c r="E437" s="163"/>
      <c r="F437" s="163"/>
    </row>
    <row r="438" spans="1:6" ht="14.25" x14ac:dyDescent="0.2">
      <c r="A438" s="163"/>
      <c r="B438" s="163"/>
      <c r="C438" s="163"/>
      <c r="D438" s="163"/>
      <c r="E438" s="163"/>
      <c r="F438" s="163"/>
    </row>
    <row r="439" spans="1:6" ht="14.25" x14ac:dyDescent="0.2">
      <c r="A439" s="163"/>
      <c r="B439" s="163"/>
      <c r="C439" s="163"/>
      <c r="D439" s="163"/>
      <c r="E439" s="163"/>
      <c r="F439" s="163"/>
    </row>
    <row r="440" spans="1:6" ht="14.25" x14ac:dyDescent="0.2">
      <c r="A440" s="163"/>
      <c r="B440" s="163"/>
      <c r="C440" s="163"/>
      <c r="D440" s="163"/>
      <c r="E440" s="163"/>
      <c r="F440" s="163"/>
    </row>
    <row r="441" spans="1:6" ht="14.25" x14ac:dyDescent="0.2">
      <c r="A441" s="163"/>
      <c r="B441" s="163"/>
      <c r="C441" s="163"/>
      <c r="D441" s="163"/>
      <c r="E441" s="163"/>
      <c r="F441" s="163"/>
    </row>
    <row r="442" spans="1:6" ht="14.25" x14ac:dyDescent="0.2">
      <c r="A442" s="163"/>
      <c r="B442" s="163"/>
      <c r="C442" s="163"/>
      <c r="D442" s="163"/>
      <c r="E442" s="163"/>
      <c r="F442" s="163"/>
    </row>
    <row r="443" spans="1:6" ht="14.25" x14ac:dyDescent="0.2">
      <c r="A443" s="163"/>
      <c r="B443" s="163"/>
      <c r="C443" s="163"/>
      <c r="D443" s="163"/>
      <c r="E443" s="163"/>
      <c r="F443" s="163"/>
    </row>
    <row r="444" spans="1:6" ht="14.25" x14ac:dyDescent="0.2">
      <c r="A444" s="163"/>
      <c r="B444" s="163"/>
      <c r="C444" s="163"/>
      <c r="D444" s="163"/>
      <c r="E444" s="163"/>
      <c r="F444" s="163"/>
    </row>
    <row r="445" spans="1:6" ht="14.25" x14ac:dyDescent="0.2">
      <c r="A445" s="163"/>
      <c r="B445" s="163"/>
      <c r="C445" s="163"/>
      <c r="D445" s="163"/>
      <c r="E445" s="163"/>
      <c r="F445" s="163"/>
    </row>
    <row r="446" spans="1:6" ht="14.25" x14ac:dyDescent="0.2">
      <c r="A446" s="163"/>
      <c r="B446" s="163"/>
      <c r="C446" s="163"/>
      <c r="D446" s="163"/>
      <c r="E446" s="163"/>
      <c r="F446" s="163"/>
    </row>
    <row r="447" spans="1:6" ht="14.25" x14ac:dyDescent="0.2">
      <c r="A447" s="163"/>
      <c r="B447" s="163"/>
      <c r="C447" s="163"/>
      <c r="D447" s="163"/>
      <c r="E447" s="163"/>
      <c r="F447" s="163"/>
    </row>
    <row r="448" spans="1:6" ht="14.25" x14ac:dyDescent="0.2">
      <c r="A448" s="163"/>
      <c r="B448" s="163"/>
      <c r="C448" s="163"/>
      <c r="D448" s="163"/>
      <c r="E448" s="163"/>
      <c r="F448" s="163"/>
    </row>
    <row r="449" spans="1:6" ht="14.25" x14ac:dyDescent="0.2">
      <c r="A449" s="163"/>
      <c r="B449" s="163"/>
      <c r="C449" s="163"/>
      <c r="D449" s="163"/>
      <c r="E449" s="163"/>
      <c r="F449" s="163"/>
    </row>
    <row r="450" spans="1:6" ht="14.25" x14ac:dyDescent="0.2">
      <c r="A450" s="163"/>
      <c r="B450" s="163"/>
      <c r="C450" s="163"/>
      <c r="D450" s="163"/>
      <c r="E450" s="163"/>
      <c r="F450" s="163"/>
    </row>
    <row r="451" spans="1:6" ht="14.25" x14ac:dyDescent="0.2">
      <c r="A451" s="163"/>
      <c r="B451" s="163"/>
      <c r="C451" s="163"/>
      <c r="D451" s="163"/>
      <c r="E451" s="163"/>
      <c r="F451" s="163"/>
    </row>
    <row r="452" spans="1:6" ht="14.25" x14ac:dyDescent="0.2">
      <c r="A452" s="163"/>
      <c r="B452" s="163"/>
      <c r="C452" s="163"/>
      <c r="D452" s="163"/>
      <c r="E452" s="163"/>
      <c r="F452" s="163"/>
    </row>
    <row r="453" spans="1:6" ht="14.25" x14ac:dyDescent="0.2">
      <c r="A453" s="163"/>
      <c r="B453" s="163"/>
      <c r="C453" s="163"/>
      <c r="D453" s="163"/>
      <c r="E453" s="163"/>
      <c r="F453" s="163"/>
    </row>
    <row r="454" spans="1:6" ht="14.25" x14ac:dyDescent="0.2">
      <c r="A454" s="163"/>
      <c r="B454" s="163"/>
      <c r="C454" s="163"/>
      <c r="D454" s="163"/>
      <c r="E454" s="163"/>
      <c r="F454" s="163"/>
    </row>
    <row r="455" spans="1:6" ht="14.25" x14ac:dyDescent="0.2">
      <c r="A455" s="163"/>
      <c r="B455" s="163"/>
      <c r="C455" s="163"/>
      <c r="D455" s="163"/>
      <c r="E455" s="163"/>
      <c r="F455" s="163"/>
    </row>
    <row r="456" spans="1:6" ht="14.25" x14ac:dyDescent="0.2">
      <c r="A456" s="163"/>
      <c r="B456" s="163"/>
      <c r="C456" s="163"/>
      <c r="D456" s="163"/>
      <c r="E456" s="163"/>
      <c r="F456" s="163"/>
    </row>
    <row r="457" spans="1:6" ht="14.25" x14ac:dyDescent="0.2">
      <c r="A457" s="163"/>
      <c r="B457" s="163"/>
      <c r="C457" s="163"/>
      <c r="D457" s="163"/>
      <c r="E457" s="163"/>
      <c r="F457" s="163"/>
    </row>
    <row r="458" spans="1:6" ht="14.25" x14ac:dyDescent="0.2">
      <c r="A458" s="163"/>
      <c r="B458" s="163"/>
      <c r="C458" s="163"/>
      <c r="D458" s="163"/>
      <c r="E458" s="163"/>
      <c r="F458" s="163"/>
    </row>
    <row r="459" spans="1:6" ht="14.25" x14ac:dyDescent="0.2">
      <c r="A459" s="163"/>
      <c r="B459" s="163"/>
      <c r="C459" s="163"/>
      <c r="D459" s="163"/>
      <c r="E459" s="163"/>
      <c r="F459" s="163"/>
    </row>
    <row r="460" spans="1:6" ht="14.25" x14ac:dyDescent="0.2">
      <c r="A460" s="163"/>
      <c r="B460" s="163"/>
      <c r="C460" s="163"/>
      <c r="D460" s="163"/>
      <c r="E460" s="163"/>
      <c r="F460" s="163"/>
    </row>
    <row r="461" spans="1:6" ht="14.25" x14ac:dyDescent="0.2">
      <c r="A461" s="163"/>
      <c r="B461" s="163"/>
      <c r="C461" s="163"/>
      <c r="D461" s="163"/>
      <c r="E461" s="163"/>
      <c r="F461" s="163"/>
    </row>
    <row r="462" spans="1:6" ht="14.25" x14ac:dyDescent="0.2">
      <c r="A462" s="163"/>
      <c r="B462" s="163"/>
      <c r="C462" s="163"/>
      <c r="D462" s="163"/>
      <c r="E462" s="163"/>
      <c r="F462" s="163"/>
    </row>
    <row r="463" spans="1:6" ht="14.25" x14ac:dyDescent="0.2">
      <c r="A463" s="163"/>
      <c r="B463" s="163"/>
      <c r="C463" s="163"/>
      <c r="D463" s="163"/>
      <c r="E463" s="163"/>
      <c r="F463" s="163"/>
    </row>
    <row r="464" spans="1:6" ht="14.25" x14ac:dyDescent="0.2">
      <c r="A464" s="163"/>
      <c r="B464" s="163"/>
      <c r="C464" s="163"/>
      <c r="D464" s="163"/>
      <c r="E464" s="163"/>
      <c r="F464" s="163"/>
    </row>
    <row r="465" spans="1:6" ht="14.25" x14ac:dyDescent="0.2">
      <c r="A465" s="163"/>
      <c r="B465" s="163"/>
      <c r="C465" s="163"/>
      <c r="D465" s="163"/>
      <c r="E465" s="163"/>
      <c r="F465" s="163"/>
    </row>
    <row r="466" spans="1:6" ht="14.25" x14ac:dyDescent="0.2">
      <c r="A466" s="163"/>
      <c r="B466" s="163"/>
      <c r="C466" s="163"/>
      <c r="D466" s="163"/>
      <c r="E466" s="163"/>
      <c r="F466" s="163"/>
    </row>
    <row r="467" spans="1:6" ht="14.25" x14ac:dyDescent="0.2">
      <c r="A467" s="163"/>
      <c r="B467" s="163"/>
      <c r="C467" s="163"/>
      <c r="D467" s="163"/>
      <c r="E467" s="163"/>
      <c r="F467" s="163"/>
    </row>
    <row r="468" spans="1:6" ht="14.25" x14ac:dyDescent="0.2">
      <c r="A468" s="163"/>
      <c r="B468" s="163"/>
      <c r="C468" s="163"/>
      <c r="D468" s="163"/>
      <c r="E468" s="163"/>
      <c r="F468" s="163"/>
    </row>
    <row r="469" spans="1:6" ht="14.25" x14ac:dyDescent="0.2">
      <c r="A469" s="163"/>
      <c r="B469" s="163"/>
      <c r="C469" s="163"/>
      <c r="D469" s="163"/>
      <c r="E469" s="163"/>
      <c r="F469" s="163"/>
    </row>
    <row r="470" spans="1:6" ht="14.25" x14ac:dyDescent="0.2">
      <c r="A470" s="163"/>
      <c r="B470" s="163"/>
      <c r="C470" s="163"/>
      <c r="D470" s="163"/>
      <c r="E470" s="163"/>
      <c r="F470" s="163"/>
    </row>
    <row r="471" spans="1:6" ht="14.25" x14ac:dyDescent="0.2">
      <c r="A471" s="163"/>
      <c r="B471" s="163"/>
      <c r="C471" s="163"/>
      <c r="D471" s="163"/>
      <c r="E471" s="163"/>
      <c r="F471" s="163"/>
    </row>
    <row r="472" spans="1:6" ht="14.25" x14ac:dyDescent="0.2">
      <c r="A472" s="163"/>
      <c r="B472" s="163"/>
      <c r="C472" s="163"/>
      <c r="D472" s="163"/>
      <c r="E472" s="163"/>
      <c r="F472" s="163"/>
    </row>
    <row r="473" spans="1:6" ht="14.25" x14ac:dyDescent="0.2">
      <c r="A473" s="163"/>
      <c r="B473" s="163"/>
      <c r="C473" s="163"/>
      <c r="D473" s="163"/>
      <c r="E473" s="163"/>
      <c r="F473" s="163"/>
    </row>
    <row r="474" spans="1:6" ht="14.25" x14ac:dyDescent="0.2">
      <c r="A474" s="163"/>
      <c r="B474" s="163"/>
      <c r="C474" s="163"/>
      <c r="D474" s="163"/>
      <c r="E474" s="163"/>
      <c r="F474" s="163"/>
    </row>
    <row r="475" spans="1:6" ht="14.25" x14ac:dyDescent="0.2">
      <c r="A475" s="163"/>
      <c r="B475" s="163"/>
      <c r="C475" s="163"/>
      <c r="D475" s="163"/>
      <c r="E475" s="163"/>
      <c r="F475" s="163"/>
    </row>
    <row r="476" spans="1:6" ht="14.25" x14ac:dyDescent="0.2">
      <c r="A476" s="163"/>
      <c r="B476" s="163"/>
      <c r="C476" s="163"/>
      <c r="D476" s="163"/>
      <c r="E476" s="163"/>
      <c r="F476" s="163"/>
    </row>
    <row r="477" spans="1:6" ht="14.25" x14ac:dyDescent="0.2">
      <c r="A477" s="163"/>
      <c r="B477" s="163"/>
      <c r="C477" s="163"/>
      <c r="D477" s="163"/>
      <c r="E477" s="163"/>
      <c r="F477" s="163"/>
    </row>
    <row r="478" spans="1:6" ht="14.25" x14ac:dyDescent="0.2">
      <c r="A478" s="163"/>
      <c r="B478" s="163"/>
      <c r="C478" s="163"/>
      <c r="D478" s="163"/>
      <c r="E478" s="163"/>
      <c r="F478" s="163"/>
    </row>
    <row r="479" spans="1:6" ht="14.25" x14ac:dyDescent="0.2">
      <c r="A479" s="163"/>
      <c r="B479" s="163"/>
      <c r="C479" s="163"/>
      <c r="D479" s="163"/>
      <c r="E479" s="163"/>
      <c r="F479" s="163"/>
    </row>
    <row r="480" spans="1:6" ht="14.25" x14ac:dyDescent="0.2">
      <c r="A480" s="163"/>
      <c r="B480" s="163"/>
      <c r="C480" s="163"/>
      <c r="D480" s="163"/>
      <c r="E480" s="163"/>
      <c r="F480" s="163"/>
    </row>
  </sheetData>
  <autoFilter ref="A2:F2"/>
  <mergeCells count="1">
    <mergeCell ref="A1:E1"/>
  </mergeCells>
  <dataValidations count="1">
    <dataValidation type="list" showErrorMessage="1" sqref="E40:E312">
      <formula1>$F$3:$F$11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ErrorMessage="1">
          <x14:formula1>
            <xm:f>'Списки категорий'!$L$2:$L$9</xm:f>
          </x14:formula1>
          <xm:sqref>C3:C480</xm:sqref>
        </x14:dataValidation>
        <x14:dataValidation type="list">
          <x14:formula1>
            <xm:f>Сотрудники!$A$3:$A$202</xm:f>
          </x14:formula1>
          <xm:sqref>A3:A39</xm:sqref>
        </x14:dataValidation>
        <x14:dataValidation type="list" showErrorMessage="1">
          <x14:formula1>
            <xm:f>'Списки категорий'!$E$2:$E$25</xm:f>
          </x14:formula1>
          <xm:sqref>E3:E39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4"/>
  <sheetViews>
    <sheetView workbookViewId="0"/>
  </sheetViews>
  <sheetFormatPr defaultColWidth="17.28515625" defaultRowHeight="15.75" customHeight="1" x14ac:dyDescent="0.2"/>
  <cols>
    <col min="1" max="21" width="10.140625" customWidth="1"/>
    <col min="22" max="23" width="7.140625" customWidth="1"/>
  </cols>
  <sheetData>
    <row r="1" spans="1:23" ht="108" x14ac:dyDescent="0.2">
      <c r="A1" s="14" t="s">
        <v>25</v>
      </c>
      <c r="B1" s="14" t="s">
        <v>42</v>
      </c>
      <c r="C1" s="14" t="s">
        <v>43</v>
      </c>
      <c r="D1" s="14" t="s">
        <v>44</v>
      </c>
      <c r="E1" s="14" t="s">
        <v>45</v>
      </c>
      <c r="F1" s="14" t="s">
        <v>46</v>
      </c>
      <c r="G1" s="14" t="s">
        <v>47</v>
      </c>
      <c r="H1" s="14" t="s">
        <v>48</v>
      </c>
      <c r="I1" s="14" t="s">
        <v>49</v>
      </c>
      <c r="J1" s="14" t="s">
        <v>50</v>
      </c>
      <c r="K1" s="14" t="s">
        <v>51</v>
      </c>
      <c r="L1" s="14" t="s">
        <v>52</v>
      </c>
      <c r="M1" s="16" t="s">
        <v>53</v>
      </c>
      <c r="N1" s="14" t="s">
        <v>59</v>
      </c>
      <c r="O1" s="16" t="s">
        <v>60</v>
      </c>
      <c r="P1" s="16" t="s">
        <v>61</v>
      </c>
      <c r="Q1" s="16" t="s">
        <v>62</v>
      </c>
      <c r="R1" s="14" t="s">
        <v>63</v>
      </c>
      <c r="S1" s="16" t="s">
        <v>64</v>
      </c>
      <c r="T1" s="14" t="s">
        <v>65</v>
      </c>
      <c r="U1" s="16" t="s">
        <v>66</v>
      </c>
      <c r="V1" s="66"/>
      <c r="W1" s="66"/>
    </row>
    <row r="2" spans="1:23" ht="33.75" customHeight="1" x14ac:dyDescent="0.2">
      <c r="A2" s="80">
        <f t="shared" ref="A2:V2" si="0">SUM(A4:A235)</f>
        <v>4</v>
      </c>
      <c r="B2" s="80">
        <f t="shared" si="0"/>
        <v>0</v>
      </c>
      <c r="C2" s="80">
        <f t="shared" si="0"/>
        <v>0</v>
      </c>
      <c r="D2" s="80">
        <f t="shared" si="0"/>
        <v>0</v>
      </c>
      <c r="E2" s="80">
        <f t="shared" si="0"/>
        <v>3</v>
      </c>
      <c r="F2" s="80">
        <f t="shared" si="0"/>
        <v>1</v>
      </c>
      <c r="G2" s="80">
        <f t="shared" si="0"/>
        <v>0</v>
      </c>
      <c r="H2" s="80">
        <f t="shared" si="0"/>
        <v>0</v>
      </c>
      <c r="I2" s="80">
        <f t="shared" si="0"/>
        <v>6</v>
      </c>
      <c r="J2" s="80">
        <f t="shared" si="0"/>
        <v>13</v>
      </c>
      <c r="K2" s="80">
        <f t="shared" si="0"/>
        <v>11</v>
      </c>
      <c r="L2" s="80">
        <f t="shared" si="0"/>
        <v>1</v>
      </c>
      <c r="M2" s="80">
        <f t="shared" si="0"/>
        <v>42</v>
      </c>
      <c r="N2" s="80">
        <f t="shared" si="0"/>
        <v>89</v>
      </c>
      <c r="O2" s="80">
        <f t="shared" si="0"/>
        <v>5</v>
      </c>
      <c r="P2" s="80">
        <f t="shared" si="0"/>
        <v>4</v>
      </c>
      <c r="Q2" s="80">
        <f t="shared" si="0"/>
        <v>32</v>
      </c>
      <c r="R2" s="80">
        <f t="shared" si="0"/>
        <v>4</v>
      </c>
      <c r="S2" s="80">
        <f t="shared" si="0"/>
        <v>0</v>
      </c>
      <c r="T2" s="80">
        <f t="shared" si="0"/>
        <v>0</v>
      </c>
      <c r="U2" s="80">
        <f t="shared" si="0"/>
        <v>4</v>
      </c>
      <c r="V2" s="80">
        <f t="shared" si="0"/>
        <v>13</v>
      </c>
      <c r="W2" s="88">
        <f t="shared" ref="W2:W254" si="1">SUM(A2:V2)</f>
        <v>232</v>
      </c>
    </row>
    <row r="3" spans="1:23" ht="12.75" x14ac:dyDescent="0.2">
      <c r="A3" s="111">
        <f>IF(Публикации!$D3="Учебник с грифом УМО",1,0)</f>
        <v>0</v>
      </c>
      <c r="B3" s="111">
        <f>IF(Публикации!$D3="Учебник с грифом Минобрнауки России",1,0)</f>
        <v>0</v>
      </c>
      <c r="C3" s="111">
        <f>IF(Публикации!$D3="Учебник с другим грифом",1,0)</f>
        <v>0</v>
      </c>
      <c r="D3" s="111">
        <f>IF(Публикации!$D3="Учебник без грифа",1,0)</f>
        <v>0</v>
      </c>
      <c r="E3" s="111">
        <f>IF(Публикации!$D3="Электронный учебник",1,0)</f>
        <v>0</v>
      </c>
      <c r="F3" s="111">
        <f>IF(Публикации!$D3="Учебное пособие с грифом УМО",1,0)</f>
        <v>0</v>
      </c>
      <c r="G3" s="111">
        <f>IF(Публикации!$D3="Учебное пособие с грифом Минобрнауки России",1,0)</f>
        <v>0</v>
      </c>
      <c r="H3" s="111">
        <f>IF(Публикации!$D3="Учебное пособие с другим грифом",1,0)</f>
        <v>0</v>
      </c>
      <c r="I3" s="111">
        <f>IF(Публикации!$D3="Учебное пособие без грифа",1,0)</f>
        <v>0</v>
      </c>
      <c r="J3" s="111">
        <f>IF(Публикации!$D3="Учебная программа",1,0)</f>
        <v>0</v>
      </c>
      <c r="K3" s="111">
        <f>IF(Публикации!$D3="Монография, изданная в РФ",1,0)</f>
        <v>0</v>
      </c>
      <c r="L3" s="111">
        <f>IF(Публикации!$D3="Монография, изданная зарубежом",1,0)</f>
        <v>0</v>
      </c>
      <c r="M3" s="111">
        <f>IF(Публикации!$D3="Индексируемая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3" s="111">
        <f>IF(Публикации!$D3="Индексируемая РИНЦ статья в прочих российских изданиях",1,0)</f>
        <v>0</v>
      </c>
      <c r="O3" s="111">
        <f>IF(Публикации!$D3="Индексируемая SCOPUS статья в зарубежных изданиях и сборниках трудов",1,0)</f>
        <v>0</v>
      </c>
      <c r="P3" s="111">
        <f>IF(Публикации!$D3="Индексируемая Web Of Science‎ статья в зарубежных изданиях и сборниках трудов",1,0)</f>
        <v>0</v>
      </c>
      <c r="Q3" s="111">
        <f>IF(Публикации!$D3="Неиндексируемая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3" s="111">
        <f>IF(Публикации!$D3="Неиндексируемая SCOPUS статья в зарубежных сборниках трудов и конференций",1,0)</f>
        <v>0</v>
      </c>
      <c r="S3" s="111">
        <f>IF(Публикации!$D3="Неиндексируемая Web Of Science‎ статья в зарубежных сборниках трудов и конференций",1,0)</f>
        <v>0</v>
      </c>
      <c r="T3" s="111">
        <f>IF(Публикации!$D3="Кафедральный сборник статей",1,0)</f>
        <v>0</v>
      </c>
      <c r="U3" s="111">
        <f>IF(Публикации!$D3="Сборник научных трудов филиала",1,0)</f>
        <v>0</v>
      </c>
      <c r="V3" s="111">
        <f>IF(Публикации!$D3="Методическое пособие",1,0)</f>
        <v>0</v>
      </c>
      <c r="W3" s="157">
        <f t="shared" si="1"/>
        <v>1</v>
      </c>
    </row>
    <row r="4" spans="1:23" ht="12.75" x14ac:dyDescent="0.2">
      <c r="A4" s="111">
        <f>IF(Публикации!$D4="Учебник с грифом УМО",1,0)</f>
        <v>0</v>
      </c>
      <c r="B4" s="111">
        <f>IF(Публикации!$D4="Учебник с грифом Минобрнауки России",1,0)</f>
        <v>0</v>
      </c>
      <c r="C4" s="111">
        <f>IF(Публикации!$D4="Учебник с другим грифом",1,0)</f>
        <v>0</v>
      </c>
      <c r="D4" s="111">
        <f>IF(Публикации!$D4="Учебник без грифа",1,0)</f>
        <v>0</v>
      </c>
      <c r="E4" s="111">
        <f>IF(Публикации!$D4="Электронный учебник",1,0)</f>
        <v>0</v>
      </c>
      <c r="F4" s="111">
        <f>IF(Публикации!$D4="Учебное пособие с грифом УМО",1,0)</f>
        <v>0</v>
      </c>
      <c r="G4" s="111">
        <f>IF(Публикации!$D4="Учебное пособие с грифом Минобрнауки России",1,0)</f>
        <v>0</v>
      </c>
      <c r="H4" s="111">
        <f>IF(Публикации!$D4="Учебное пособие с другим грифом",1,0)</f>
        <v>0</v>
      </c>
      <c r="I4" s="111">
        <f>IF(Публикации!$D4="Учебное пособие без грифа",1,0)</f>
        <v>0</v>
      </c>
      <c r="J4" s="111">
        <f>IF(Публикации!$D4="Учебная программа",1,0)</f>
        <v>0</v>
      </c>
      <c r="K4" s="111">
        <f>IF(Публикации!$D4="Монография, изданная в РФ",1,0)</f>
        <v>0</v>
      </c>
      <c r="L4" s="111">
        <f>IF(Публикации!$D4="Монография, изданная зарубежом",1,0)</f>
        <v>0</v>
      </c>
      <c r="M4" s="111">
        <f>IF(Публикации!$D4="Индексируемая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4" s="111">
        <f>IF(Публикации!$D4="Индексируемая РИНЦ статья в прочих российских изданиях",1,0)</f>
        <v>1</v>
      </c>
      <c r="O4" s="111">
        <f>IF(Публикации!$D4="Индексируемая SCOPUS статья в зарубежных изданиях и сборниках трудов",1,0)</f>
        <v>0</v>
      </c>
      <c r="P4" s="111">
        <f>IF(Публикации!$D4="Индексируемая Web Of Science‎ статья в зарубежных изданиях и сборниках трудов",1,0)</f>
        <v>0</v>
      </c>
      <c r="Q4" s="111">
        <f>IF(Публикации!$D4="Неиндексируемая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4" s="111">
        <f>IF(Публикации!$D4="Неиндексируемая SCOPUS статья в зарубежных сборниках трудов и конференций",1,0)</f>
        <v>0</v>
      </c>
      <c r="S4" s="111">
        <f>IF(Публикации!$D4="Неиндексируемая Web Of Science‎ статья в зарубежных сборниках трудов и конференций",1,0)</f>
        <v>0</v>
      </c>
      <c r="T4" s="111">
        <f>IF(Публикации!$D4="Кафедральный сборник статей",1,0)</f>
        <v>0</v>
      </c>
      <c r="U4" s="111">
        <f>IF(Публикации!$D4="Сборник научных трудов филиала",1,0)</f>
        <v>0</v>
      </c>
      <c r="V4" s="111">
        <f>IF(Публикации!$D4="Методическое пособие",1,0)</f>
        <v>0</v>
      </c>
      <c r="W4" s="157">
        <f t="shared" si="1"/>
        <v>1</v>
      </c>
    </row>
    <row r="5" spans="1:23" ht="12.75" x14ac:dyDescent="0.2">
      <c r="A5" s="111">
        <f>IF(Публикации!$D5="Учебник с грифом УМО",1,0)</f>
        <v>0</v>
      </c>
      <c r="B5" s="111">
        <f>IF(Публикации!$D5="Учебник с грифом Минобрнауки России",1,0)</f>
        <v>0</v>
      </c>
      <c r="C5" s="111">
        <f>IF(Публикации!$D5="Учебник с другим грифом",1,0)</f>
        <v>0</v>
      </c>
      <c r="D5" s="111">
        <f>IF(Публикации!$D5="Учебник без грифа",1,0)</f>
        <v>0</v>
      </c>
      <c r="E5" s="111">
        <f>IF(Публикации!$D5="Электронный учебник",1,0)</f>
        <v>0</v>
      </c>
      <c r="F5" s="111">
        <f>IF(Публикации!$D5="Учебное пособие с грифом УМО",1,0)</f>
        <v>0</v>
      </c>
      <c r="G5" s="111">
        <f>IF(Публикации!$D5="Учебное пособие с грифом Минобрнауки России",1,0)</f>
        <v>0</v>
      </c>
      <c r="H5" s="111">
        <f>IF(Публикации!$D5="Учебное пособие с другим грифом",1,0)</f>
        <v>0</v>
      </c>
      <c r="I5" s="111">
        <f>IF(Публикации!$D5="Учебное пособие без грифа",1,0)</f>
        <v>0</v>
      </c>
      <c r="J5" s="111">
        <f>IF(Публикации!$D5="Учебная программа",1,0)</f>
        <v>0</v>
      </c>
      <c r="K5" s="111">
        <f>IF(Публикации!$D5="Монография, изданная в РФ",1,0)</f>
        <v>0</v>
      </c>
      <c r="L5" s="111">
        <f>IF(Публикации!$D5="Монография, изданная зарубежом",1,0)</f>
        <v>0</v>
      </c>
      <c r="M5" s="111">
        <f>IF(Публикации!$D5="Индексируемая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5" s="111">
        <f>IF(Публикации!$D5="Индексируемая РИНЦ статья в прочих российских изданиях",1,0)</f>
        <v>1</v>
      </c>
      <c r="O5" s="111">
        <f>IF(Публикации!$D5="Индексируемая SCOPUS статья в зарубежных изданиях и сборниках трудов",1,0)</f>
        <v>0</v>
      </c>
      <c r="P5" s="111">
        <f>IF(Публикации!$D5="Индексируемая Web Of Science‎ статья в зарубежных изданиях и сборниках трудов",1,0)</f>
        <v>0</v>
      </c>
      <c r="Q5" s="111">
        <f>IF(Публикации!$D5="Неиндексируемая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5" s="111">
        <f>IF(Публикации!$D5="Неиндексируемая SCOPUS статья в зарубежных сборниках трудов и конференций",1,0)</f>
        <v>0</v>
      </c>
      <c r="S5" s="111">
        <f>IF(Публикации!$D5="Неиндексируемая Web Of Science‎ статья в зарубежных сборниках трудов и конференций",1,0)</f>
        <v>0</v>
      </c>
      <c r="T5" s="111">
        <f>IF(Публикации!$D5="Кафедральный сборник статей",1,0)</f>
        <v>0</v>
      </c>
      <c r="U5" s="111">
        <f>IF(Публикации!$D5="Сборник научных трудов филиала",1,0)</f>
        <v>0</v>
      </c>
      <c r="V5" s="111">
        <f>IF(Публикации!$D5="Методическое пособие",1,0)</f>
        <v>0</v>
      </c>
      <c r="W5" s="157">
        <f t="shared" si="1"/>
        <v>1</v>
      </c>
    </row>
    <row r="6" spans="1:23" ht="12.75" x14ac:dyDescent="0.2">
      <c r="A6" s="111">
        <f>IF(Публикации!$D6="Учебник с грифом УМО",1,0)</f>
        <v>0</v>
      </c>
      <c r="B6" s="111">
        <f>IF(Публикации!$D6="Учебник с грифом Минобрнауки России",1,0)</f>
        <v>0</v>
      </c>
      <c r="C6" s="111">
        <f>IF(Публикации!$D6="Учебник с другим грифом",1,0)</f>
        <v>0</v>
      </c>
      <c r="D6" s="111">
        <f>IF(Публикации!$D6="Учебник без грифа",1,0)</f>
        <v>0</v>
      </c>
      <c r="E6" s="111">
        <f>IF(Публикации!$D6="Электронный учебник",1,0)</f>
        <v>0</v>
      </c>
      <c r="F6" s="111">
        <f>IF(Публикации!$D6="Учебное пособие с грифом УМО",1,0)</f>
        <v>0</v>
      </c>
      <c r="G6" s="111">
        <f>IF(Публикации!$D6="Учебное пособие с грифом Минобрнауки России",1,0)</f>
        <v>0</v>
      </c>
      <c r="H6" s="111">
        <f>IF(Публикации!$D6="Учебное пособие с другим грифом",1,0)</f>
        <v>0</v>
      </c>
      <c r="I6" s="111">
        <f>IF(Публикации!$D6="Учебное пособие без грифа",1,0)</f>
        <v>0</v>
      </c>
      <c r="J6" s="111">
        <f>IF(Публикации!$D6="Учебная программа",1,0)</f>
        <v>0</v>
      </c>
      <c r="K6" s="111">
        <f>IF(Публикации!$D6="Монография, изданная в РФ",1,0)</f>
        <v>0</v>
      </c>
      <c r="L6" s="111">
        <f>IF(Публикации!$D6="Монография, изданная зарубежом",1,0)</f>
        <v>0</v>
      </c>
      <c r="M6" s="111">
        <f>IF(Публикации!$D6="Индексируемая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6" s="111">
        <f>IF(Публикации!$D6="Индексируемая РИНЦ статья в прочих российских изданиях",1,0)</f>
        <v>1</v>
      </c>
      <c r="O6" s="111">
        <f>IF(Публикации!$D6="Индексируемая SCOPUS статья в зарубежных изданиях и сборниках трудов",1,0)</f>
        <v>0</v>
      </c>
      <c r="P6" s="111">
        <f>IF(Публикации!$D6="Индексируемая Web Of Science‎ статья в зарубежных изданиях и сборниках трудов",1,0)</f>
        <v>0</v>
      </c>
      <c r="Q6" s="111">
        <f>IF(Публикации!$D6="Неиндексируемая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6" s="111">
        <f>IF(Публикации!$D6="Неиндексируемая SCOPUS статья в зарубежных сборниках трудов и конференций",1,0)</f>
        <v>0</v>
      </c>
      <c r="S6" s="111">
        <f>IF(Публикации!$D6="Неиндексируемая Web Of Science‎ статья в зарубежных сборниках трудов и конференций",1,0)</f>
        <v>0</v>
      </c>
      <c r="T6" s="111">
        <f>IF(Публикации!$D6="Кафедральный сборник статей",1,0)</f>
        <v>0</v>
      </c>
      <c r="U6" s="111">
        <f>IF(Публикации!$D6="Сборник научных трудов филиала",1,0)</f>
        <v>0</v>
      </c>
      <c r="V6" s="111">
        <f>IF(Публикации!$D6="Методическое пособие",1,0)</f>
        <v>0</v>
      </c>
      <c r="W6" s="157">
        <f t="shared" si="1"/>
        <v>1</v>
      </c>
    </row>
    <row r="7" spans="1:23" ht="12.75" x14ac:dyDescent="0.2">
      <c r="A7" s="111">
        <f>IF(Публикации!$D7="Учебник с грифом УМО",1,0)</f>
        <v>0</v>
      </c>
      <c r="B7" s="111">
        <f>IF(Публикации!$D7="Учебник с грифом Минобрнауки России",1,0)</f>
        <v>0</v>
      </c>
      <c r="C7" s="111">
        <f>IF(Публикации!$D7="Учебник с другим грифом",1,0)</f>
        <v>0</v>
      </c>
      <c r="D7" s="111">
        <f>IF(Публикации!$D7="Учебник без грифа",1,0)</f>
        <v>0</v>
      </c>
      <c r="E7" s="111">
        <f>IF(Публикации!$D7="Электронный учебник",1,0)</f>
        <v>0</v>
      </c>
      <c r="F7" s="111">
        <f>IF(Публикации!$D7="Учебное пособие с грифом УМО",1,0)</f>
        <v>0</v>
      </c>
      <c r="G7" s="111">
        <f>IF(Публикации!$D7="Учебное пособие с грифом Минобрнауки России",1,0)</f>
        <v>0</v>
      </c>
      <c r="H7" s="111">
        <f>IF(Публикации!$D7="Учебное пособие с другим грифом",1,0)</f>
        <v>0</v>
      </c>
      <c r="I7" s="111">
        <f>IF(Публикации!$D7="Учебное пособие без грифа",1,0)</f>
        <v>0</v>
      </c>
      <c r="J7" s="111">
        <f>IF(Публикации!$D7="Учебная программа",1,0)</f>
        <v>0</v>
      </c>
      <c r="K7" s="111">
        <f>IF(Публикации!$D7="Монография, изданная в РФ",1,0)</f>
        <v>0</v>
      </c>
      <c r="L7" s="111">
        <f>IF(Публикации!$D7="Монография, изданная зарубежом",1,0)</f>
        <v>0</v>
      </c>
      <c r="M7" s="111">
        <f>IF(Публикации!$D7="Индексируемая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7" s="111">
        <f>IF(Публикации!$D7="Индексируемая РИНЦ статья в прочих российских изданиях",1,0)</f>
        <v>1</v>
      </c>
      <c r="O7" s="111">
        <f>IF(Публикации!$D7="Индексируемая SCOPUS статья в зарубежных изданиях и сборниках трудов",1,0)</f>
        <v>0</v>
      </c>
      <c r="P7" s="111">
        <f>IF(Публикации!$D7="Индексируемая Web Of Science‎ статья в зарубежных изданиях и сборниках трудов",1,0)</f>
        <v>0</v>
      </c>
      <c r="Q7" s="111">
        <f>IF(Публикации!$D7="Неиндексируемая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7" s="111">
        <f>IF(Публикации!$D7="Неиндексируемая SCOPUS статья в зарубежных сборниках трудов и конференций",1,0)</f>
        <v>0</v>
      </c>
      <c r="S7" s="111">
        <f>IF(Публикации!$D7="Неиндексируемая Web Of Science‎ статья в зарубежных сборниках трудов и конференций",1,0)</f>
        <v>0</v>
      </c>
      <c r="T7" s="111">
        <f>IF(Публикации!$D7="Кафедральный сборник статей",1,0)</f>
        <v>0</v>
      </c>
      <c r="U7" s="111">
        <f>IF(Публикации!$D7="Сборник научных трудов филиала",1,0)</f>
        <v>0</v>
      </c>
      <c r="V7" s="111">
        <f>IF(Публикации!$D7="Методическое пособие",1,0)</f>
        <v>0</v>
      </c>
      <c r="W7" s="157">
        <f t="shared" si="1"/>
        <v>1</v>
      </c>
    </row>
    <row r="8" spans="1:23" ht="12.75" x14ac:dyDescent="0.2">
      <c r="A8" s="111">
        <f>IF(Публикации!$D8="Учебник с грифом УМО",1,0)</f>
        <v>0</v>
      </c>
      <c r="B8" s="111">
        <f>IF(Публикации!$D8="Учебник с грифом Минобрнауки России",1,0)</f>
        <v>0</v>
      </c>
      <c r="C8" s="111">
        <f>IF(Публикации!$D8="Учебник с другим грифом",1,0)</f>
        <v>0</v>
      </c>
      <c r="D8" s="111">
        <f>IF(Публикации!$D8="Учебник без грифа",1,0)</f>
        <v>0</v>
      </c>
      <c r="E8" s="111">
        <f>IF(Публикации!$D8="Электронный учебник",1,0)</f>
        <v>0</v>
      </c>
      <c r="F8" s="111">
        <f>IF(Публикации!$D8="Учебное пособие с грифом УМО",1,0)</f>
        <v>0</v>
      </c>
      <c r="G8" s="111">
        <f>IF(Публикации!$D8="Учебное пособие с грифом Минобрнауки России",1,0)</f>
        <v>0</v>
      </c>
      <c r="H8" s="111">
        <f>IF(Публикации!$D8="Учебное пособие с другим грифом",1,0)</f>
        <v>0</v>
      </c>
      <c r="I8" s="111">
        <f>IF(Публикации!$D8="Учебное пособие без грифа",1,0)</f>
        <v>0</v>
      </c>
      <c r="J8" s="111">
        <f>IF(Публикации!$D8="Учебная программа",1,0)</f>
        <v>0</v>
      </c>
      <c r="K8" s="111">
        <f>IF(Публикации!$D8="Монография, изданная в РФ",1,0)</f>
        <v>0</v>
      </c>
      <c r="L8" s="111">
        <f>IF(Публикации!$D8="Монография, изданная зарубежом",1,0)</f>
        <v>0</v>
      </c>
      <c r="M8" s="111">
        <f>IF(Публикации!$D8="Индексируемая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8" s="111">
        <f>IF(Публикации!$D8="Индексируемая РИНЦ статья в прочих российских изданиях",1,0)</f>
        <v>1</v>
      </c>
      <c r="O8" s="111">
        <f>IF(Публикации!$D8="Индексируемая SCOPUS статья в зарубежных изданиях и сборниках трудов",1,0)</f>
        <v>0</v>
      </c>
      <c r="P8" s="111">
        <f>IF(Публикации!$D8="Индексируемая Web Of Science‎ статья в зарубежных изданиях и сборниках трудов",1,0)</f>
        <v>0</v>
      </c>
      <c r="Q8" s="111">
        <f>IF(Публикации!$D8="Неиндексируемая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8" s="111">
        <f>IF(Публикации!$D8="Неиндексируемая SCOPUS статья в зарубежных сборниках трудов и конференций",1,0)</f>
        <v>0</v>
      </c>
      <c r="S8" s="111">
        <f>IF(Публикации!$D8="Неиндексируемая Web Of Science‎ статья в зарубежных сборниках трудов и конференций",1,0)</f>
        <v>0</v>
      </c>
      <c r="T8" s="111">
        <f>IF(Публикации!$D8="Кафедральный сборник статей",1,0)</f>
        <v>0</v>
      </c>
      <c r="U8" s="111">
        <f>IF(Публикации!$D8="Сборник научных трудов филиала",1,0)</f>
        <v>0</v>
      </c>
      <c r="V8" s="111">
        <f>IF(Публикации!$D8="Методическое пособие",1,0)</f>
        <v>0</v>
      </c>
      <c r="W8" s="157">
        <f t="shared" si="1"/>
        <v>1</v>
      </c>
    </row>
    <row r="9" spans="1:23" ht="12.75" x14ac:dyDescent="0.2">
      <c r="A9" s="111">
        <f>IF(Публикации!$D9="Учебник с грифом УМО",1,0)</f>
        <v>0</v>
      </c>
      <c r="B9" s="111">
        <f>IF(Публикации!$D9="Учебник с грифом Минобрнауки России",1,0)</f>
        <v>0</v>
      </c>
      <c r="C9" s="111">
        <f>IF(Публикации!$D9="Учебник с другим грифом",1,0)</f>
        <v>0</v>
      </c>
      <c r="D9" s="111">
        <f>IF(Публикации!$D9="Учебник без грифа",1,0)</f>
        <v>0</v>
      </c>
      <c r="E9" s="111">
        <f>IF(Публикации!$D9="Электронный учебник",1,0)</f>
        <v>0</v>
      </c>
      <c r="F9" s="111">
        <f>IF(Публикации!$D9="Учебное пособие с грифом УМО",1,0)</f>
        <v>0</v>
      </c>
      <c r="G9" s="111">
        <f>IF(Публикации!$D9="Учебное пособие с грифом Минобрнауки России",1,0)</f>
        <v>0</v>
      </c>
      <c r="H9" s="111">
        <f>IF(Публикации!$D9="Учебное пособие с другим грифом",1,0)</f>
        <v>0</v>
      </c>
      <c r="I9" s="111">
        <f>IF(Публикации!$D9="Учебное пособие без грифа",1,0)</f>
        <v>0</v>
      </c>
      <c r="J9" s="111">
        <f>IF(Публикации!$D9="Учебная программа",1,0)</f>
        <v>0</v>
      </c>
      <c r="K9" s="111">
        <f>IF(Публикации!$D9="Монография, изданная в РФ",1,0)</f>
        <v>0</v>
      </c>
      <c r="L9" s="111">
        <f>IF(Публикации!$D9="Монография, изданная зарубежом",1,0)</f>
        <v>0</v>
      </c>
      <c r="M9" s="111">
        <f>IF(Публикации!$D9="Индексируемая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9" s="111">
        <f>IF(Публикации!$D9="Индексируемая РИНЦ статья в прочих российских изданиях",1,0)</f>
        <v>0</v>
      </c>
      <c r="O9" s="111">
        <f>IF(Публикации!$D9="Индексируемая SCOPUS статья в зарубежных изданиях и сборниках трудов",1,0)</f>
        <v>0</v>
      </c>
      <c r="P9" s="111">
        <f>IF(Публикации!$D9="Индексируемая Web Of Science‎ статья в зарубежных изданиях и сборниках трудов",1,0)</f>
        <v>1</v>
      </c>
      <c r="Q9" s="111">
        <f>IF(Публикации!$D9="Неиндексируемая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9" s="111">
        <f>IF(Публикации!$D9="Неиндексируемая SCOPUS статья в зарубежных сборниках трудов и конференций",1,0)</f>
        <v>0</v>
      </c>
      <c r="S9" s="111">
        <f>IF(Публикации!$D9="Неиндексируемая Web Of Science‎ статья в зарубежных сборниках трудов и конференций",1,0)</f>
        <v>0</v>
      </c>
      <c r="T9" s="111">
        <f>IF(Публикации!$D9="Кафедральный сборник статей",1,0)</f>
        <v>0</v>
      </c>
      <c r="U9" s="111">
        <f>IF(Публикации!$D9="Сборник научных трудов филиала",1,0)</f>
        <v>0</v>
      </c>
      <c r="V9" s="111">
        <f>IF(Публикации!$D9="Методическое пособие",1,0)</f>
        <v>0</v>
      </c>
      <c r="W9" s="157">
        <f t="shared" si="1"/>
        <v>1</v>
      </c>
    </row>
    <row r="10" spans="1:23" ht="12.75" x14ac:dyDescent="0.2">
      <c r="A10" s="111">
        <f>IF(Публикации!$D10="Учебник с грифом УМО",1,0)</f>
        <v>0</v>
      </c>
      <c r="B10" s="111">
        <f>IF(Публикации!$D10="Учебник с грифом Минобрнауки России",1,0)</f>
        <v>0</v>
      </c>
      <c r="C10" s="111">
        <f>IF(Публикации!$D10="Учебник с другим грифом",1,0)</f>
        <v>0</v>
      </c>
      <c r="D10" s="111">
        <f>IF(Публикации!$D10="Учебник без грифа",1,0)</f>
        <v>0</v>
      </c>
      <c r="E10" s="111">
        <f>IF(Публикации!$D10="Электронный учебник",1,0)</f>
        <v>0</v>
      </c>
      <c r="F10" s="111">
        <f>IF(Публикации!$D10="Учебное пособие с грифом УМО",1,0)</f>
        <v>0</v>
      </c>
      <c r="G10" s="111">
        <f>IF(Публикации!$D10="Учебное пособие с грифом Минобрнауки России",1,0)</f>
        <v>0</v>
      </c>
      <c r="H10" s="111">
        <f>IF(Публикации!$D10="Учебное пособие с другим грифом",1,0)</f>
        <v>0</v>
      </c>
      <c r="I10" s="111">
        <f>IF(Публикации!$D10="Учебное пособие без грифа",1,0)</f>
        <v>0</v>
      </c>
      <c r="J10" s="111">
        <f>IF(Публикации!$D10="Учебная программа",1,0)</f>
        <v>0</v>
      </c>
      <c r="K10" s="111">
        <f>IF(Публикации!$D10="Монография, изданная в РФ",1,0)</f>
        <v>0</v>
      </c>
      <c r="L10" s="111">
        <f>IF(Публикации!$D10="Монография, изданная зарубежом",1,0)</f>
        <v>0</v>
      </c>
      <c r="M10" s="111">
        <f>IF(Публикации!$D10="Индексируемая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0" s="111">
        <f>IF(Публикации!$D10="Индексируемая РИНЦ статья в прочих российских изданиях",1,0)</f>
        <v>1</v>
      </c>
      <c r="O10" s="111">
        <f>IF(Публикации!$D10="Индексируемая SCOPUS статья в зарубежных изданиях и сборниках трудов",1,0)</f>
        <v>0</v>
      </c>
      <c r="P10" s="111">
        <f>IF(Публикации!$D10="Индексируемая Web Of Science‎ статья в зарубежных изданиях и сборниках трудов",1,0)</f>
        <v>0</v>
      </c>
      <c r="Q10" s="111">
        <f>IF(Публикации!$D10="Неиндексируемая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0" s="111">
        <f>IF(Публикации!$D10="Неиндексируемая SCOPUS статья в зарубежных сборниках трудов и конференций",1,0)</f>
        <v>0</v>
      </c>
      <c r="S10" s="111">
        <f>IF(Публикации!$D10="Неиндексируемая Web Of Science‎ статья в зарубежных сборниках трудов и конференций",1,0)</f>
        <v>0</v>
      </c>
      <c r="T10" s="111">
        <f>IF(Публикации!$D10="Кафедральный сборник статей",1,0)</f>
        <v>0</v>
      </c>
      <c r="U10" s="111">
        <f>IF(Публикации!$D10="Сборник научных трудов филиала",1,0)</f>
        <v>0</v>
      </c>
      <c r="V10" s="111">
        <f>IF(Публикации!$D10="Методическое пособие",1,0)</f>
        <v>0</v>
      </c>
      <c r="W10" s="157">
        <f t="shared" si="1"/>
        <v>1</v>
      </c>
    </row>
    <row r="11" spans="1:23" ht="12.75" x14ac:dyDescent="0.2">
      <c r="A11" s="111">
        <f>IF(Публикации!$D11="Учебник с грифом УМО",1,0)</f>
        <v>0</v>
      </c>
      <c r="B11" s="111">
        <f>IF(Публикации!$D11="Учебник с грифом Минобрнауки России",1,0)</f>
        <v>0</v>
      </c>
      <c r="C11" s="111">
        <f>IF(Публикации!$D11="Учебник с другим грифом",1,0)</f>
        <v>0</v>
      </c>
      <c r="D11" s="111">
        <f>IF(Публикации!$D11="Учебник без грифа",1,0)</f>
        <v>0</v>
      </c>
      <c r="E11" s="111">
        <f>IF(Публикации!$D11="Электронный учебник",1,0)</f>
        <v>0</v>
      </c>
      <c r="F11" s="111">
        <f>IF(Публикации!$D11="Учебное пособие с грифом УМО",1,0)</f>
        <v>0</v>
      </c>
      <c r="G11" s="111">
        <f>IF(Публикации!$D11="Учебное пособие с грифом Минобрнауки России",1,0)</f>
        <v>0</v>
      </c>
      <c r="H11" s="111">
        <f>IF(Публикации!$D11="Учебное пособие с другим грифом",1,0)</f>
        <v>0</v>
      </c>
      <c r="I11" s="111">
        <f>IF(Публикации!$D11="Учебное пособие без грифа",1,0)</f>
        <v>0</v>
      </c>
      <c r="J11" s="111">
        <f>IF(Публикации!$D11="Учебная программа",1,0)</f>
        <v>0</v>
      </c>
      <c r="K11" s="111">
        <f>IF(Публикации!$D11="Монография, изданная в РФ",1,0)</f>
        <v>0</v>
      </c>
      <c r="L11" s="111">
        <f>IF(Публикации!$D11="Монография, изданная зарубежом",1,0)</f>
        <v>0</v>
      </c>
      <c r="M11" s="111">
        <f>IF(Публикации!$D11="Индексируемая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11" s="111">
        <f>IF(Публикации!$D11="Индексируемая РИНЦ статья в прочих российских изданиях",1,0)</f>
        <v>0</v>
      </c>
      <c r="O11" s="111">
        <f>IF(Публикации!$D11="Индексируемая SCOPUS статья в зарубежных изданиях и сборниках трудов",1,0)</f>
        <v>0</v>
      </c>
      <c r="P11" s="111">
        <f>IF(Публикации!$D11="Индексируемая Web Of Science‎ статья в зарубежных изданиях и сборниках трудов",1,0)</f>
        <v>0</v>
      </c>
      <c r="Q11" s="111">
        <f>IF(Публикации!$D11="Неиндексируемая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1" s="111">
        <f>IF(Публикации!$D11="Неиндексируемая SCOPUS статья в зарубежных сборниках трудов и конференций",1,0)</f>
        <v>0</v>
      </c>
      <c r="S11" s="111">
        <f>IF(Публикации!$D11="Неиндексируемая Web Of Science‎ статья в зарубежных сборниках трудов и конференций",1,0)</f>
        <v>0</v>
      </c>
      <c r="T11" s="111">
        <f>IF(Публикации!$D11="Кафедральный сборник статей",1,0)</f>
        <v>0</v>
      </c>
      <c r="U11" s="111">
        <f>IF(Публикации!$D11="Сборник научных трудов филиала",1,0)</f>
        <v>0</v>
      </c>
      <c r="V11" s="111">
        <f>IF(Публикации!$D11="Методическое пособие",1,0)</f>
        <v>0</v>
      </c>
      <c r="W11" s="157">
        <f t="shared" si="1"/>
        <v>1</v>
      </c>
    </row>
    <row r="12" spans="1:23" ht="12.75" x14ac:dyDescent="0.2">
      <c r="A12" s="111">
        <f>IF(Публикации!$D12="Учебник с грифом УМО",1,0)</f>
        <v>0</v>
      </c>
      <c r="B12" s="111">
        <f>IF(Публикации!$D12="Учебник с грифом Минобрнауки России",1,0)</f>
        <v>0</v>
      </c>
      <c r="C12" s="111">
        <f>IF(Публикации!$D12="Учебник с другим грифом",1,0)</f>
        <v>0</v>
      </c>
      <c r="D12" s="111">
        <f>IF(Публикации!$D12="Учебник без грифа",1,0)</f>
        <v>0</v>
      </c>
      <c r="E12" s="111">
        <f>IF(Публикации!$D12="Электронный учебник",1,0)</f>
        <v>0</v>
      </c>
      <c r="F12" s="111">
        <f>IF(Публикации!$D12="Учебное пособие с грифом УМО",1,0)</f>
        <v>0</v>
      </c>
      <c r="G12" s="111">
        <f>IF(Публикации!$D12="Учебное пособие с грифом Минобрнауки России",1,0)</f>
        <v>0</v>
      </c>
      <c r="H12" s="111">
        <f>IF(Публикации!$D12="Учебное пособие с другим грифом",1,0)</f>
        <v>0</v>
      </c>
      <c r="I12" s="111">
        <f>IF(Публикации!$D12="Учебное пособие без грифа",1,0)</f>
        <v>0</v>
      </c>
      <c r="J12" s="111">
        <f>IF(Публикации!$D12="Учебная программа",1,0)</f>
        <v>0</v>
      </c>
      <c r="K12" s="111">
        <f>IF(Публикации!$D12="Монография, изданная в РФ",1,0)</f>
        <v>0</v>
      </c>
      <c r="L12" s="111">
        <f>IF(Публикации!$D12="Монография, изданная зарубежом",1,0)</f>
        <v>0</v>
      </c>
      <c r="M12" s="111">
        <f>IF(Публикации!$D12="Индексируемая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2" s="111">
        <f>IF(Публикации!$D12="Индексируемая РИНЦ статья в прочих российских изданиях",1,0)</f>
        <v>0</v>
      </c>
      <c r="O12" s="111">
        <f>IF(Публикации!$D12="Индексируемая SCOPUS статья в зарубежных изданиях и сборниках трудов",1,0)</f>
        <v>0</v>
      </c>
      <c r="P12" s="111">
        <f>IF(Публикации!$D12="Индексируемая Web Of Science‎ статья в зарубежных изданиях и сборниках трудов",1,0)</f>
        <v>1</v>
      </c>
      <c r="Q12" s="111">
        <f>IF(Публикации!$D12="Неиндексируемая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2" s="111">
        <f>IF(Публикации!$D12="Неиндексируемая SCOPUS статья в зарубежных сборниках трудов и конференций",1,0)</f>
        <v>0</v>
      </c>
      <c r="S12" s="111">
        <f>IF(Публикации!$D12="Неиндексируемая Web Of Science‎ статья в зарубежных сборниках трудов и конференций",1,0)</f>
        <v>0</v>
      </c>
      <c r="T12" s="111">
        <f>IF(Публикации!$D12="Кафедральный сборник статей",1,0)</f>
        <v>0</v>
      </c>
      <c r="U12" s="111">
        <f>IF(Публикации!$D12="Сборник научных трудов филиала",1,0)</f>
        <v>0</v>
      </c>
      <c r="V12" s="111">
        <f>IF(Публикации!$D12="Методическое пособие",1,0)</f>
        <v>0</v>
      </c>
      <c r="W12" s="157">
        <f t="shared" si="1"/>
        <v>1</v>
      </c>
    </row>
    <row r="13" spans="1:23" ht="12.75" x14ac:dyDescent="0.2">
      <c r="A13" s="111">
        <f>IF(Публикации!$D13="Учебник с грифом УМО",1,0)</f>
        <v>0</v>
      </c>
      <c r="B13" s="111">
        <f>IF(Публикации!$D13="Учебник с грифом Минобрнауки России",1,0)</f>
        <v>0</v>
      </c>
      <c r="C13" s="111">
        <f>IF(Публикации!$D13="Учебник с другим грифом",1,0)</f>
        <v>0</v>
      </c>
      <c r="D13" s="111">
        <f>IF(Публикации!$D13="Учебник без грифа",1,0)</f>
        <v>0</v>
      </c>
      <c r="E13" s="111">
        <f>IF(Публикации!$D13="Электронный учебник",1,0)</f>
        <v>0</v>
      </c>
      <c r="F13" s="111">
        <f>IF(Публикации!$D13="Учебное пособие с грифом УМО",1,0)</f>
        <v>0</v>
      </c>
      <c r="G13" s="111">
        <f>IF(Публикации!$D13="Учебное пособие с грифом Минобрнауки России",1,0)</f>
        <v>0</v>
      </c>
      <c r="H13" s="111">
        <f>IF(Публикации!$D13="Учебное пособие с другим грифом",1,0)</f>
        <v>0</v>
      </c>
      <c r="I13" s="111">
        <f>IF(Публикации!$D13="Учебное пособие без грифа",1,0)</f>
        <v>0</v>
      </c>
      <c r="J13" s="111">
        <f>IF(Публикации!$D13="Учебная программа",1,0)</f>
        <v>0</v>
      </c>
      <c r="K13" s="111">
        <f>IF(Публикации!$D13="Монография, изданная в РФ",1,0)</f>
        <v>0</v>
      </c>
      <c r="L13" s="111">
        <f>IF(Публикации!$D13="Монография, изданная зарубежом",1,0)</f>
        <v>0</v>
      </c>
      <c r="M13" s="111">
        <f>IF(Публикации!$D13="Индексируемая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3" s="111">
        <f>IF(Публикации!$D13="Индексируемая РИНЦ статья в прочих российских изданиях",1,0)</f>
        <v>1</v>
      </c>
      <c r="O13" s="111">
        <f>IF(Публикации!$D13="Индексируемая SCOPUS статья в зарубежных изданиях и сборниках трудов",1,0)</f>
        <v>0</v>
      </c>
      <c r="P13" s="111">
        <f>IF(Публикации!$D13="Индексируемая Web Of Science‎ статья в зарубежных изданиях и сборниках трудов",1,0)</f>
        <v>0</v>
      </c>
      <c r="Q13" s="111">
        <f>IF(Публикации!$D13="Неиндексируемая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3" s="111">
        <f>IF(Публикации!$D13="Неиндексируемая SCOPUS статья в зарубежных сборниках трудов и конференций",1,0)</f>
        <v>0</v>
      </c>
      <c r="S13" s="111">
        <f>IF(Публикации!$D13="Неиндексируемая Web Of Science‎ статья в зарубежных сборниках трудов и конференций",1,0)</f>
        <v>0</v>
      </c>
      <c r="T13" s="111">
        <f>IF(Публикации!$D13="Кафедральный сборник статей",1,0)</f>
        <v>0</v>
      </c>
      <c r="U13" s="111">
        <f>IF(Публикации!$D13="Сборник научных трудов филиала",1,0)</f>
        <v>0</v>
      </c>
      <c r="V13" s="111">
        <f>IF(Публикации!$D13="Методическое пособие",1,0)</f>
        <v>0</v>
      </c>
      <c r="W13" s="157">
        <f t="shared" si="1"/>
        <v>1</v>
      </c>
    </row>
    <row r="14" spans="1:23" ht="12.75" x14ac:dyDescent="0.2">
      <c r="A14" s="111">
        <f>IF(Публикации!$D14="Учебник с грифом УМО",1,0)</f>
        <v>0</v>
      </c>
      <c r="B14" s="111">
        <f>IF(Публикации!$D14="Учебник с грифом Минобрнауки России",1,0)</f>
        <v>0</v>
      </c>
      <c r="C14" s="111">
        <f>IF(Публикации!$D14="Учебник с другим грифом",1,0)</f>
        <v>0</v>
      </c>
      <c r="D14" s="111">
        <f>IF(Публикации!$D14="Учебник без грифа",1,0)</f>
        <v>0</v>
      </c>
      <c r="E14" s="111">
        <f>IF(Публикации!$D14="Электронный учебник",1,0)</f>
        <v>0</v>
      </c>
      <c r="F14" s="111">
        <f>IF(Публикации!$D14="Учебное пособие с грифом УМО",1,0)</f>
        <v>0</v>
      </c>
      <c r="G14" s="111">
        <f>IF(Публикации!$D14="Учебное пособие с грифом Минобрнауки России",1,0)</f>
        <v>0</v>
      </c>
      <c r="H14" s="111">
        <f>IF(Публикации!$D14="Учебное пособие с другим грифом",1,0)</f>
        <v>0</v>
      </c>
      <c r="I14" s="111">
        <f>IF(Публикации!$D14="Учебное пособие без грифа",1,0)</f>
        <v>0</v>
      </c>
      <c r="J14" s="111">
        <f>IF(Публикации!$D14="Учебная программа",1,0)</f>
        <v>0</v>
      </c>
      <c r="K14" s="111">
        <f>IF(Публикации!$D14="Монография, изданная в РФ",1,0)</f>
        <v>0</v>
      </c>
      <c r="L14" s="111">
        <f>IF(Публикации!$D14="Монография, изданная зарубежом",1,0)</f>
        <v>0</v>
      </c>
      <c r="M14" s="111">
        <f>IF(Публикации!$D14="Индексируемая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4" s="111">
        <f>IF(Публикации!$D14="Индексируемая РИНЦ статья в прочих российских изданиях",1,0)</f>
        <v>1</v>
      </c>
      <c r="O14" s="111">
        <f>IF(Публикации!$D14="Индексируемая SCOPUS статья в зарубежных изданиях и сборниках трудов",1,0)</f>
        <v>0</v>
      </c>
      <c r="P14" s="111">
        <f>IF(Публикации!$D14="Индексируемая Web Of Science‎ статья в зарубежных изданиях и сборниках трудов",1,0)</f>
        <v>0</v>
      </c>
      <c r="Q14" s="111">
        <f>IF(Публикации!$D14="Неиндексируемая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4" s="111">
        <f>IF(Публикации!$D14="Неиндексируемая SCOPUS статья в зарубежных сборниках трудов и конференций",1,0)</f>
        <v>0</v>
      </c>
      <c r="S14" s="111">
        <f>IF(Публикации!$D14="Неиндексируемая Web Of Science‎ статья в зарубежных сборниках трудов и конференций",1,0)</f>
        <v>0</v>
      </c>
      <c r="T14" s="111">
        <f>IF(Публикации!$D14="Кафедральный сборник статей",1,0)</f>
        <v>0</v>
      </c>
      <c r="U14" s="111">
        <f>IF(Публикации!$D14="Сборник научных трудов филиала",1,0)</f>
        <v>0</v>
      </c>
      <c r="V14" s="111">
        <f>IF(Публикации!$D14="Методическое пособие",1,0)</f>
        <v>0</v>
      </c>
      <c r="W14" s="157">
        <f t="shared" si="1"/>
        <v>1</v>
      </c>
    </row>
    <row r="15" spans="1:23" ht="12.75" x14ac:dyDescent="0.2">
      <c r="A15" s="111">
        <f>IF(Публикации!$D15="Учебник с грифом УМО",1,0)</f>
        <v>1</v>
      </c>
      <c r="B15" s="111">
        <f>IF(Публикации!$D15="Учебник с грифом Минобрнауки России",1,0)</f>
        <v>0</v>
      </c>
      <c r="C15" s="111">
        <f>IF(Публикации!$D15="Учебник с другим грифом",1,0)</f>
        <v>0</v>
      </c>
      <c r="D15" s="111">
        <f>IF(Публикации!$D15="Учебник без грифа",1,0)</f>
        <v>0</v>
      </c>
      <c r="E15" s="111">
        <f>IF(Публикации!$D15="Электронный учебник",1,0)</f>
        <v>0</v>
      </c>
      <c r="F15" s="111">
        <f>IF(Публикации!$D15="Учебное пособие с грифом УМО",1,0)</f>
        <v>0</v>
      </c>
      <c r="G15" s="111">
        <f>IF(Публикации!$D15="Учебное пособие с грифом Минобрнауки России",1,0)</f>
        <v>0</v>
      </c>
      <c r="H15" s="111">
        <f>IF(Публикации!$D15="Учебное пособие с другим грифом",1,0)</f>
        <v>0</v>
      </c>
      <c r="I15" s="111">
        <f>IF(Публикации!$D15="Учебное пособие без грифа",1,0)</f>
        <v>0</v>
      </c>
      <c r="J15" s="111">
        <f>IF(Публикации!$D15="Учебная программа",1,0)</f>
        <v>0</v>
      </c>
      <c r="K15" s="111">
        <f>IF(Публикации!$D15="Монография, изданная в РФ",1,0)</f>
        <v>0</v>
      </c>
      <c r="L15" s="111">
        <f>IF(Публикации!$D15="Монография, изданная зарубежом",1,0)</f>
        <v>0</v>
      </c>
      <c r="M15" s="111">
        <f>IF(Публикации!$D15="Индексируемая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5" s="111">
        <f>IF(Публикации!$D15="Индексируемая РИНЦ статья в прочих российских изданиях",1,0)</f>
        <v>0</v>
      </c>
      <c r="O15" s="111">
        <f>IF(Публикации!$D15="Индексируемая SCOPUS статья в зарубежных изданиях и сборниках трудов",1,0)</f>
        <v>0</v>
      </c>
      <c r="P15" s="111">
        <f>IF(Публикации!$D15="Индексируемая Web Of Science‎ статья в зарубежных изданиях и сборниках трудов",1,0)</f>
        <v>0</v>
      </c>
      <c r="Q15" s="111">
        <f>IF(Публикации!$D15="Неиндексируемая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5" s="111">
        <f>IF(Публикации!$D15="Неиндексируемая SCOPUS статья в зарубежных сборниках трудов и конференций",1,0)</f>
        <v>0</v>
      </c>
      <c r="S15" s="111">
        <f>IF(Публикации!$D15="Неиндексируемая Web Of Science‎ статья в зарубежных сборниках трудов и конференций",1,0)</f>
        <v>0</v>
      </c>
      <c r="T15" s="111">
        <f>IF(Публикации!$D15="Кафедральный сборник статей",1,0)</f>
        <v>0</v>
      </c>
      <c r="U15" s="111">
        <f>IF(Публикации!$D15="Сборник научных трудов филиала",1,0)</f>
        <v>0</v>
      </c>
      <c r="V15" s="111">
        <f>IF(Публикации!$D15="Методическое пособие",1,0)</f>
        <v>0</v>
      </c>
      <c r="W15" s="157">
        <f t="shared" si="1"/>
        <v>1</v>
      </c>
    </row>
    <row r="16" spans="1:23" ht="12.75" x14ac:dyDescent="0.2">
      <c r="A16" s="111">
        <f>IF(Публикации!$D16="Учебник с грифом УМО",1,0)</f>
        <v>1</v>
      </c>
      <c r="B16" s="111">
        <f>IF(Публикации!$D16="Учебник с грифом Минобрнауки России",1,0)</f>
        <v>0</v>
      </c>
      <c r="C16" s="111">
        <f>IF(Публикации!$D16="Учебник с другим грифом",1,0)</f>
        <v>0</v>
      </c>
      <c r="D16" s="111">
        <f>IF(Публикации!$D16="Учебник без грифа",1,0)</f>
        <v>0</v>
      </c>
      <c r="E16" s="111">
        <f>IF(Публикации!$D16="Электронный учебник",1,0)</f>
        <v>0</v>
      </c>
      <c r="F16" s="111">
        <f>IF(Публикации!$D16="Учебное пособие с грифом УМО",1,0)</f>
        <v>0</v>
      </c>
      <c r="G16" s="111">
        <f>IF(Публикации!$D16="Учебное пособие с грифом Минобрнауки России",1,0)</f>
        <v>0</v>
      </c>
      <c r="H16" s="111">
        <f>IF(Публикации!$D16="Учебное пособие с другим грифом",1,0)</f>
        <v>0</v>
      </c>
      <c r="I16" s="111">
        <f>IF(Публикации!$D16="Учебное пособие без грифа",1,0)</f>
        <v>0</v>
      </c>
      <c r="J16" s="111">
        <f>IF(Публикации!$D16="Учебная программа",1,0)</f>
        <v>0</v>
      </c>
      <c r="K16" s="111">
        <f>IF(Публикации!$D16="Монография, изданная в РФ",1,0)</f>
        <v>0</v>
      </c>
      <c r="L16" s="111">
        <f>IF(Публикации!$D16="Монография, изданная зарубежом",1,0)</f>
        <v>0</v>
      </c>
      <c r="M16" s="111">
        <f>IF(Публикации!$D16="Индексируемая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6" s="111">
        <f>IF(Публикации!$D16="Индексируемая РИНЦ статья в прочих российских изданиях",1,0)</f>
        <v>0</v>
      </c>
      <c r="O16" s="111">
        <f>IF(Публикации!$D16="Индексируемая SCOPUS статья в зарубежных изданиях и сборниках трудов",1,0)</f>
        <v>0</v>
      </c>
      <c r="P16" s="111">
        <f>IF(Публикации!$D16="Индексируемая Web Of Science‎ статья в зарубежных изданиях и сборниках трудов",1,0)</f>
        <v>0</v>
      </c>
      <c r="Q16" s="111">
        <f>IF(Публикации!$D16="Неиндексируемая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6" s="111">
        <f>IF(Публикации!$D16="Неиндексируемая SCOPUS статья в зарубежных сборниках трудов и конференций",1,0)</f>
        <v>0</v>
      </c>
      <c r="S16" s="111">
        <f>IF(Публикации!$D16="Неиндексируемая Web Of Science‎ статья в зарубежных сборниках трудов и конференций",1,0)</f>
        <v>0</v>
      </c>
      <c r="T16" s="111">
        <f>IF(Публикации!$D16="Кафедральный сборник статей",1,0)</f>
        <v>0</v>
      </c>
      <c r="U16" s="111">
        <f>IF(Публикации!$D16="Сборник научных трудов филиала",1,0)</f>
        <v>0</v>
      </c>
      <c r="V16" s="111">
        <f>IF(Публикации!$D16="Методическое пособие",1,0)</f>
        <v>0</v>
      </c>
      <c r="W16" s="157">
        <f t="shared" si="1"/>
        <v>1</v>
      </c>
    </row>
    <row r="17" spans="1:23" ht="12.75" x14ac:dyDescent="0.2">
      <c r="A17" s="111">
        <f>IF(Публикации!$D17="Учебник с грифом УМО",1,0)</f>
        <v>0</v>
      </c>
      <c r="B17" s="111">
        <f>IF(Публикации!$D17="Учебник с грифом Минобрнауки России",1,0)</f>
        <v>0</v>
      </c>
      <c r="C17" s="111">
        <f>IF(Публикации!$D17="Учебник с другим грифом",1,0)</f>
        <v>0</v>
      </c>
      <c r="D17" s="111">
        <f>IF(Публикации!$D17="Учебник без грифа",1,0)</f>
        <v>0</v>
      </c>
      <c r="E17" s="111">
        <f>IF(Публикации!$D17="Электронный учебник",1,0)</f>
        <v>0</v>
      </c>
      <c r="F17" s="111">
        <f>IF(Публикации!$D17="Учебное пособие с грифом УМО",1,0)</f>
        <v>0</v>
      </c>
      <c r="G17" s="111">
        <f>IF(Публикации!$D17="Учебное пособие с грифом Минобрнауки России",1,0)</f>
        <v>0</v>
      </c>
      <c r="H17" s="111">
        <f>IF(Публикации!$D17="Учебное пособие с другим грифом",1,0)</f>
        <v>0</v>
      </c>
      <c r="I17" s="111">
        <f>IF(Публикации!$D17="Учебное пособие без грифа",1,0)</f>
        <v>0</v>
      </c>
      <c r="J17" s="111">
        <f>IF(Публикации!$D17="Учебная программа",1,0)</f>
        <v>0</v>
      </c>
      <c r="K17" s="111">
        <f>IF(Публикации!$D17="Монография, изданная в РФ",1,0)</f>
        <v>0</v>
      </c>
      <c r="L17" s="111">
        <f>IF(Публикации!$D17="Монография, изданная зарубежом",1,0)</f>
        <v>0</v>
      </c>
      <c r="M17" s="111">
        <f>IF(Публикации!$D17="Индексируемая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7" s="111">
        <f>IF(Публикации!$D17="Индексируемая РИНЦ статья в прочих российских изданиях",1,0)</f>
        <v>1</v>
      </c>
      <c r="O17" s="111">
        <f>IF(Публикации!$D17="Индексируемая SCOPUS статья в зарубежных изданиях и сборниках трудов",1,0)</f>
        <v>0</v>
      </c>
      <c r="P17" s="111">
        <f>IF(Публикации!$D17="Индексируемая Web Of Science‎ статья в зарубежных изданиях и сборниках трудов",1,0)</f>
        <v>0</v>
      </c>
      <c r="Q17" s="111">
        <f>IF(Публикации!$D17="Неиндексируемая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7" s="111">
        <f>IF(Публикации!$D17="Неиндексируемая SCOPUS статья в зарубежных сборниках трудов и конференций",1,0)</f>
        <v>0</v>
      </c>
      <c r="S17" s="111">
        <f>IF(Публикации!$D17="Неиндексируемая Web Of Science‎ статья в зарубежных сборниках трудов и конференций",1,0)</f>
        <v>0</v>
      </c>
      <c r="T17" s="111">
        <f>IF(Публикации!$D17="Кафедральный сборник статей",1,0)</f>
        <v>0</v>
      </c>
      <c r="U17" s="111">
        <f>IF(Публикации!$D17="Сборник научных трудов филиала",1,0)</f>
        <v>0</v>
      </c>
      <c r="V17" s="111">
        <f>IF(Публикации!$D17="Методическое пособие",1,0)</f>
        <v>0</v>
      </c>
      <c r="W17" s="157">
        <f t="shared" si="1"/>
        <v>1</v>
      </c>
    </row>
    <row r="18" spans="1:23" ht="12.75" x14ac:dyDescent="0.2">
      <c r="A18" s="111">
        <f>IF(Публикации!$D18="Учебник с грифом УМО",1,0)</f>
        <v>0</v>
      </c>
      <c r="B18" s="111">
        <f>IF(Публикации!$D18="Учебник с грифом Минобрнауки России",1,0)</f>
        <v>0</v>
      </c>
      <c r="C18" s="111">
        <f>IF(Публикации!$D18="Учебник с другим грифом",1,0)</f>
        <v>0</v>
      </c>
      <c r="D18" s="111">
        <f>IF(Публикации!$D18="Учебник без грифа",1,0)</f>
        <v>0</v>
      </c>
      <c r="E18" s="111">
        <f>IF(Публикации!$D18="Электронный учебник",1,0)</f>
        <v>0</v>
      </c>
      <c r="F18" s="111">
        <f>IF(Публикации!$D18="Учебное пособие с грифом УМО",1,0)</f>
        <v>0</v>
      </c>
      <c r="G18" s="111">
        <f>IF(Публикации!$D18="Учебное пособие с грифом Минобрнауки России",1,0)</f>
        <v>0</v>
      </c>
      <c r="H18" s="111">
        <f>IF(Публикации!$D18="Учебное пособие с другим грифом",1,0)</f>
        <v>0</v>
      </c>
      <c r="I18" s="111">
        <f>IF(Публикации!$D18="Учебное пособие без грифа",1,0)</f>
        <v>0</v>
      </c>
      <c r="J18" s="111">
        <f>IF(Публикации!$D18="Учебная программа",1,0)</f>
        <v>0</v>
      </c>
      <c r="K18" s="111">
        <f>IF(Публикации!$D18="Монография, изданная в РФ",1,0)</f>
        <v>0</v>
      </c>
      <c r="L18" s="111">
        <f>IF(Публикации!$D18="Монография, изданная зарубежом",1,0)</f>
        <v>0</v>
      </c>
      <c r="M18" s="111">
        <f>IF(Публикации!$D18="Индексируемая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8" s="111">
        <f>IF(Публикации!$D18="Индексируемая РИНЦ статья в прочих российских изданиях",1,0)</f>
        <v>1</v>
      </c>
      <c r="O18" s="111">
        <f>IF(Публикации!$D18="Индексируемая SCOPUS статья в зарубежных изданиях и сборниках трудов",1,0)</f>
        <v>0</v>
      </c>
      <c r="P18" s="111">
        <f>IF(Публикации!$D18="Индексируемая Web Of Science‎ статья в зарубежных изданиях и сборниках трудов",1,0)</f>
        <v>0</v>
      </c>
      <c r="Q18" s="111">
        <f>IF(Публикации!$D18="Неиндексируемая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8" s="111">
        <f>IF(Публикации!$D18="Неиндексируемая SCOPUS статья в зарубежных сборниках трудов и конференций",1,0)</f>
        <v>0</v>
      </c>
      <c r="S18" s="111">
        <f>IF(Публикации!$D18="Неиндексируемая Web Of Science‎ статья в зарубежных сборниках трудов и конференций",1,0)</f>
        <v>0</v>
      </c>
      <c r="T18" s="111">
        <f>IF(Публикации!$D18="Кафедральный сборник статей",1,0)</f>
        <v>0</v>
      </c>
      <c r="U18" s="111">
        <f>IF(Публикации!$D18="Сборник научных трудов филиала",1,0)</f>
        <v>0</v>
      </c>
      <c r="V18" s="111">
        <f>IF(Публикации!$D18="Методическое пособие",1,0)</f>
        <v>0</v>
      </c>
      <c r="W18" s="157">
        <f t="shared" si="1"/>
        <v>1</v>
      </c>
    </row>
    <row r="19" spans="1:23" ht="12.75" x14ac:dyDescent="0.2">
      <c r="A19" s="111">
        <f>IF(Публикации!$D19="Учебник с грифом УМО",1,0)</f>
        <v>0</v>
      </c>
      <c r="B19" s="111">
        <f>IF(Публикации!$D19="Учебник с грифом Минобрнауки России",1,0)</f>
        <v>0</v>
      </c>
      <c r="C19" s="111">
        <f>IF(Публикации!$D19="Учебник с другим грифом",1,0)</f>
        <v>0</v>
      </c>
      <c r="D19" s="111">
        <f>IF(Публикации!$D19="Учебник без грифа",1,0)</f>
        <v>0</v>
      </c>
      <c r="E19" s="111">
        <f>IF(Публикации!$D19="Электронный учебник",1,0)</f>
        <v>0</v>
      </c>
      <c r="F19" s="111">
        <f>IF(Публикации!$D19="Учебное пособие с грифом УМО",1,0)</f>
        <v>0</v>
      </c>
      <c r="G19" s="111">
        <f>IF(Публикации!$D19="Учебное пособие с грифом Минобрнауки России",1,0)</f>
        <v>0</v>
      </c>
      <c r="H19" s="111">
        <f>IF(Публикации!$D19="Учебное пособие с другим грифом",1,0)</f>
        <v>0</v>
      </c>
      <c r="I19" s="111">
        <f>IF(Публикации!$D19="Учебное пособие без грифа",1,0)</f>
        <v>0</v>
      </c>
      <c r="J19" s="111">
        <f>IF(Публикации!$D19="Учебная программа",1,0)</f>
        <v>0</v>
      </c>
      <c r="K19" s="111">
        <f>IF(Публикации!$D19="Монография, изданная в РФ",1,0)</f>
        <v>0</v>
      </c>
      <c r="L19" s="111">
        <f>IF(Публикации!$D19="Монография, изданная зарубежом",1,0)</f>
        <v>0</v>
      </c>
      <c r="M19" s="111">
        <f>IF(Публикации!$D19="Индексируемая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9" s="111">
        <f>IF(Публикации!$D19="Индексируемая РИНЦ статья в прочих российских изданиях",1,0)</f>
        <v>1</v>
      </c>
      <c r="O19" s="111">
        <f>IF(Публикации!$D19="Индексируемая SCOPUS статья в зарубежных изданиях и сборниках трудов",1,0)</f>
        <v>0</v>
      </c>
      <c r="P19" s="111">
        <f>IF(Публикации!$D19="Индексируемая Web Of Science‎ статья в зарубежных изданиях и сборниках трудов",1,0)</f>
        <v>0</v>
      </c>
      <c r="Q19" s="111">
        <f>IF(Публикации!$D19="Неиндексируемая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9" s="111">
        <f>IF(Публикации!$D19="Неиндексируемая SCOPUS статья в зарубежных сборниках трудов и конференций",1,0)</f>
        <v>0</v>
      </c>
      <c r="S19" s="111">
        <f>IF(Публикации!$D19="Неиндексируемая Web Of Science‎ статья в зарубежных сборниках трудов и конференций",1,0)</f>
        <v>0</v>
      </c>
      <c r="T19" s="111">
        <f>IF(Публикации!$D19="Кафедральный сборник статей",1,0)</f>
        <v>0</v>
      </c>
      <c r="U19" s="111">
        <f>IF(Публикации!$D19="Сборник научных трудов филиала",1,0)</f>
        <v>0</v>
      </c>
      <c r="V19" s="111">
        <f>IF(Публикации!$D19="Методическое пособие",1,0)</f>
        <v>0</v>
      </c>
      <c r="W19" s="157">
        <f t="shared" si="1"/>
        <v>1</v>
      </c>
    </row>
    <row r="20" spans="1:23" ht="12.75" x14ac:dyDescent="0.2">
      <c r="A20" s="111">
        <f>IF(Публикации!$D20="Учебник с грифом УМО",1,0)</f>
        <v>0</v>
      </c>
      <c r="B20" s="111">
        <f>IF(Публикации!$D20="Учебник с грифом Минобрнауки России",1,0)</f>
        <v>0</v>
      </c>
      <c r="C20" s="111">
        <f>IF(Публикации!$D20="Учебник с другим грифом",1,0)</f>
        <v>0</v>
      </c>
      <c r="D20" s="111">
        <f>IF(Публикации!$D20="Учебник без грифа",1,0)</f>
        <v>0</v>
      </c>
      <c r="E20" s="111">
        <f>IF(Публикации!$D20="Электронный учебник",1,0)</f>
        <v>0</v>
      </c>
      <c r="F20" s="111">
        <f>IF(Публикации!$D20="Учебное пособие с грифом УМО",1,0)</f>
        <v>0</v>
      </c>
      <c r="G20" s="111">
        <f>IF(Публикации!$D20="Учебное пособие с грифом Минобрнауки России",1,0)</f>
        <v>0</v>
      </c>
      <c r="H20" s="111">
        <f>IF(Публикации!$D20="Учебное пособие с другим грифом",1,0)</f>
        <v>0</v>
      </c>
      <c r="I20" s="111">
        <f>IF(Публикации!$D20="Учебное пособие без грифа",1,0)</f>
        <v>0</v>
      </c>
      <c r="J20" s="111">
        <f>IF(Публикации!$D20="Учебная программа",1,0)</f>
        <v>0</v>
      </c>
      <c r="K20" s="111">
        <f>IF(Публикации!$D20="Монография, изданная в РФ",1,0)</f>
        <v>0</v>
      </c>
      <c r="L20" s="111">
        <f>IF(Публикации!$D20="Монография, изданная зарубежом",1,0)</f>
        <v>0</v>
      </c>
      <c r="M20" s="111">
        <f>IF(Публикации!$D20="Индексируемая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0" s="111">
        <f>IF(Публикации!$D20="Индексируемая РИНЦ статья в прочих российских изданиях",1,0)</f>
        <v>1</v>
      </c>
      <c r="O20" s="111">
        <f>IF(Публикации!$D20="Индексируемая SCOPUS статья в зарубежных изданиях и сборниках трудов",1,0)</f>
        <v>0</v>
      </c>
      <c r="P20" s="111">
        <f>IF(Публикации!$D20="Индексируемая Web Of Science‎ статья в зарубежных изданиях и сборниках трудов",1,0)</f>
        <v>0</v>
      </c>
      <c r="Q20" s="111">
        <f>IF(Публикации!$D20="Неиндексируемая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0" s="111">
        <f>IF(Публикации!$D20="Неиндексируемая SCOPUS статья в зарубежных сборниках трудов и конференций",1,0)</f>
        <v>0</v>
      </c>
      <c r="S20" s="111">
        <f>IF(Публикации!$D20="Неиндексируемая Web Of Science‎ статья в зарубежных сборниках трудов и конференций",1,0)</f>
        <v>0</v>
      </c>
      <c r="T20" s="111">
        <f>IF(Публикации!$D20="Кафедральный сборник статей",1,0)</f>
        <v>0</v>
      </c>
      <c r="U20" s="111">
        <f>IF(Публикации!$D20="Сборник научных трудов филиала",1,0)</f>
        <v>0</v>
      </c>
      <c r="V20" s="111">
        <f>IF(Публикации!$D20="Методическое пособие",1,0)</f>
        <v>0</v>
      </c>
      <c r="W20" s="157">
        <f t="shared" si="1"/>
        <v>1</v>
      </c>
    </row>
    <row r="21" spans="1:23" ht="12.75" x14ac:dyDescent="0.2">
      <c r="A21" s="111">
        <f>IF(Публикации!$D21="Учебник с грифом УМО",1,0)</f>
        <v>0</v>
      </c>
      <c r="B21" s="111">
        <f>IF(Публикации!$D21="Учебник с грифом Минобрнауки России",1,0)</f>
        <v>0</v>
      </c>
      <c r="C21" s="111">
        <f>IF(Публикации!$D21="Учебник с другим грифом",1,0)</f>
        <v>0</v>
      </c>
      <c r="D21" s="111">
        <f>IF(Публикации!$D21="Учебник без грифа",1,0)</f>
        <v>0</v>
      </c>
      <c r="E21" s="111">
        <f>IF(Публикации!$D21="Электронный учебник",1,0)</f>
        <v>0</v>
      </c>
      <c r="F21" s="111">
        <f>IF(Публикации!$D21="Учебное пособие с грифом УМО",1,0)</f>
        <v>0</v>
      </c>
      <c r="G21" s="111">
        <f>IF(Публикации!$D21="Учебное пособие с грифом Минобрнауки России",1,0)</f>
        <v>0</v>
      </c>
      <c r="H21" s="111">
        <f>IF(Публикации!$D21="Учебное пособие с другим грифом",1,0)</f>
        <v>0</v>
      </c>
      <c r="I21" s="111">
        <f>IF(Публикации!$D21="Учебное пособие без грифа",1,0)</f>
        <v>0</v>
      </c>
      <c r="J21" s="111">
        <f>IF(Публикации!$D21="Учебная программа",1,0)</f>
        <v>0</v>
      </c>
      <c r="K21" s="111">
        <f>IF(Публикации!$D21="Монография, изданная в РФ",1,0)</f>
        <v>0</v>
      </c>
      <c r="L21" s="111">
        <f>IF(Публикации!$D21="Монография, изданная зарубежом",1,0)</f>
        <v>0</v>
      </c>
      <c r="M21" s="111">
        <f>IF(Публикации!$D21="Индексируемая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1" s="111">
        <f>IF(Публикации!$D21="Индексируемая РИНЦ статья в прочих российских изданиях",1,0)</f>
        <v>1</v>
      </c>
      <c r="O21" s="111">
        <f>IF(Публикации!$D21="Индексируемая SCOPUS статья в зарубежных изданиях и сборниках трудов",1,0)</f>
        <v>0</v>
      </c>
      <c r="P21" s="111">
        <f>IF(Публикации!$D21="Индексируемая Web Of Science‎ статья в зарубежных изданиях и сборниках трудов",1,0)</f>
        <v>0</v>
      </c>
      <c r="Q21" s="111">
        <f>IF(Публикации!$D21="Неиндексируемая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1" s="111">
        <f>IF(Публикации!$D21="Неиндексируемая SCOPUS статья в зарубежных сборниках трудов и конференций",1,0)</f>
        <v>0</v>
      </c>
      <c r="S21" s="111">
        <f>IF(Публикации!$D21="Неиндексируемая Web Of Science‎ статья в зарубежных сборниках трудов и конференций",1,0)</f>
        <v>0</v>
      </c>
      <c r="T21" s="111">
        <f>IF(Публикации!$D21="Кафедральный сборник статей",1,0)</f>
        <v>0</v>
      </c>
      <c r="U21" s="111">
        <f>IF(Публикации!$D21="Сборник научных трудов филиала",1,0)</f>
        <v>0</v>
      </c>
      <c r="V21" s="111">
        <f>IF(Публикации!$D21="Методическое пособие",1,0)</f>
        <v>0</v>
      </c>
      <c r="W21" s="157">
        <f t="shared" si="1"/>
        <v>1</v>
      </c>
    </row>
    <row r="22" spans="1:23" ht="12.75" x14ac:dyDescent="0.2">
      <c r="A22" s="111">
        <f>IF(Публикации!$D22="Учебник с грифом УМО",1,0)</f>
        <v>0</v>
      </c>
      <c r="B22" s="111">
        <f>IF(Публикации!$D22="Учебник с грифом Минобрнауки России",1,0)</f>
        <v>0</v>
      </c>
      <c r="C22" s="111">
        <f>IF(Публикации!$D22="Учебник с другим грифом",1,0)</f>
        <v>0</v>
      </c>
      <c r="D22" s="111">
        <f>IF(Публикации!$D22="Учебник без грифа",1,0)</f>
        <v>0</v>
      </c>
      <c r="E22" s="111">
        <f>IF(Публикации!$D22="Электронный учебник",1,0)</f>
        <v>0</v>
      </c>
      <c r="F22" s="111">
        <f>IF(Публикации!$D22="Учебное пособие с грифом УМО",1,0)</f>
        <v>0</v>
      </c>
      <c r="G22" s="111">
        <f>IF(Публикации!$D22="Учебное пособие с грифом Минобрнауки России",1,0)</f>
        <v>0</v>
      </c>
      <c r="H22" s="111">
        <f>IF(Публикации!$D22="Учебное пособие с другим грифом",1,0)</f>
        <v>0</v>
      </c>
      <c r="I22" s="111">
        <f>IF(Публикации!$D22="Учебное пособие без грифа",1,0)</f>
        <v>0</v>
      </c>
      <c r="J22" s="111">
        <f>IF(Публикации!$D22="Учебная программа",1,0)</f>
        <v>0</v>
      </c>
      <c r="K22" s="111">
        <f>IF(Публикации!$D22="Монография, изданная в РФ",1,0)</f>
        <v>0</v>
      </c>
      <c r="L22" s="111">
        <f>IF(Публикации!$D22="Монография, изданная зарубежом",1,0)</f>
        <v>0</v>
      </c>
      <c r="M22" s="111">
        <f>IF(Публикации!$D22="Индексируемая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2" s="111">
        <f>IF(Публикации!$D22="Индексируемая РИНЦ статья в прочих российских изданиях",1,0)</f>
        <v>1</v>
      </c>
      <c r="O22" s="111">
        <f>IF(Публикации!$D22="Индексируемая SCOPUS статья в зарубежных изданиях и сборниках трудов",1,0)</f>
        <v>0</v>
      </c>
      <c r="P22" s="111">
        <f>IF(Публикации!$D22="Индексируемая Web Of Science‎ статья в зарубежных изданиях и сборниках трудов",1,0)</f>
        <v>0</v>
      </c>
      <c r="Q22" s="111">
        <f>IF(Публикации!$D22="Неиндексируемая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2" s="111">
        <f>IF(Публикации!$D22="Неиндексируемая SCOPUS статья в зарубежных сборниках трудов и конференций",1,0)</f>
        <v>0</v>
      </c>
      <c r="S22" s="111">
        <f>IF(Публикации!$D22="Неиндексируемая Web Of Science‎ статья в зарубежных сборниках трудов и конференций",1,0)</f>
        <v>0</v>
      </c>
      <c r="T22" s="111">
        <f>IF(Публикации!$D22="Кафедральный сборник статей",1,0)</f>
        <v>0</v>
      </c>
      <c r="U22" s="111">
        <f>IF(Публикации!$D22="Сборник научных трудов филиала",1,0)</f>
        <v>0</v>
      </c>
      <c r="V22" s="111">
        <f>IF(Публикации!$D22="Методическое пособие",1,0)</f>
        <v>0</v>
      </c>
      <c r="W22" s="157">
        <f t="shared" si="1"/>
        <v>1</v>
      </c>
    </row>
    <row r="23" spans="1:23" ht="12.75" x14ac:dyDescent="0.2">
      <c r="A23" s="111">
        <f>IF(Публикации!$D23="Учебник с грифом УМО",1,0)</f>
        <v>0</v>
      </c>
      <c r="B23" s="111">
        <f>IF(Публикации!$D23="Учебник с грифом Минобрнауки России",1,0)</f>
        <v>0</v>
      </c>
      <c r="C23" s="111">
        <f>IF(Публикации!$D23="Учебник с другим грифом",1,0)</f>
        <v>0</v>
      </c>
      <c r="D23" s="111">
        <f>IF(Публикации!$D23="Учебник без грифа",1,0)</f>
        <v>0</v>
      </c>
      <c r="E23" s="111">
        <f>IF(Публикации!$D23="Электронный учебник",1,0)</f>
        <v>0</v>
      </c>
      <c r="F23" s="111">
        <f>IF(Публикации!$D23="Учебное пособие с грифом УМО",1,0)</f>
        <v>0</v>
      </c>
      <c r="G23" s="111">
        <f>IF(Публикации!$D23="Учебное пособие с грифом Минобрнауки России",1,0)</f>
        <v>0</v>
      </c>
      <c r="H23" s="111">
        <f>IF(Публикации!$D23="Учебное пособие с другим грифом",1,0)</f>
        <v>0</v>
      </c>
      <c r="I23" s="111">
        <f>IF(Публикации!$D23="Учебное пособие без грифа",1,0)</f>
        <v>0</v>
      </c>
      <c r="J23" s="111">
        <f>IF(Публикации!$D23="Учебная программа",1,0)</f>
        <v>0</v>
      </c>
      <c r="K23" s="111">
        <f>IF(Публикации!$D23="Монография, изданная в РФ",1,0)</f>
        <v>0</v>
      </c>
      <c r="L23" s="111">
        <f>IF(Публикации!$D23="Монография, изданная зарубежом",1,0)</f>
        <v>0</v>
      </c>
      <c r="M23" s="111">
        <f>IF(Публикации!$D23="Индексируемая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3" s="111">
        <f>IF(Публикации!$D23="Индексируемая РИНЦ статья в прочих российских изданиях",1,0)</f>
        <v>1</v>
      </c>
      <c r="O23" s="111">
        <f>IF(Публикации!$D23="Индексируемая SCOPUS статья в зарубежных изданиях и сборниках трудов",1,0)</f>
        <v>0</v>
      </c>
      <c r="P23" s="111">
        <f>IF(Публикации!$D23="Индексируемая Web Of Science‎ статья в зарубежных изданиях и сборниках трудов",1,0)</f>
        <v>0</v>
      </c>
      <c r="Q23" s="111">
        <f>IF(Публикации!$D23="Неиндексируемая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3" s="111">
        <f>IF(Публикации!$D23="Неиндексируемая SCOPUS статья в зарубежных сборниках трудов и конференций",1,0)</f>
        <v>0</v>
      </c>
      <c r="S23" s="111">
        <f>IF(Публикации!$D23="Неиндексируемая Web Of Science‎ статья в зарубежных сборниках трудов и конференций",1,0)</f>
        <v>0</v>
      </c>
      <c r="T23" s="111">
        <f>IF(Публикации!$D23="Кафедральный сборник статей",1,0)</f>
        <v>0</v>
      </c>
      <c r="U23" s="111">
        <f>IF(Публикации!$D23="Сборник научных трудов филиала",1,0)</f>
        <v>0</v>
      </c>
      <c r="V23" s="111">
        <f>IF(Публикации!$D23="Методическое пособие",1,0)</f>
        <v>0</v>
      </c>
      <c r="W23" s="157">
        <f t="shared" si="1"/>
        <v>1</v>
      </c>
    </row>
    <row r="24" spans="1:23" ht="12.75" x14ac:dyDescent="0.2">
      <c r="A24" s="111">
        <f>IF(Публикации!$D24="Учебник с грифом УМО",1,0)</f>
        <v>0</v>
      </c>
      <c r="B24" s="111">
        <f>IF(Публикации!$D24="Учебник с грифом Минобрнауки России",1,0)</f>
        <v>0</v>
      </c>
      <c r="C24" s="111">
        <f>IF(Публикации!$D24="Учебник с другим грифом",1,0)</f>
        <v>0</v>
      </c>
      <c r="D24" s="111">
        <f>IF(Публикации!$D24="Учебник без грифа",1,0)</f>
        <v>0</v>
      </c>
      <c r="E24" s="111">
        <f>IF(Публикации!$D24="Электронный учебник",1,0)</f>
        <v>0</v>
      </c>
      <c r="F24" s="111">
        <f>IF(Публикации!$D24="Учебное пособие с грифом УМО",1,0)</f>
        <v>0</v>
      </c>
      <c r="G24" s="111">
        <f>IF(Публикации!$D24="Учебное пособие с грифом Минобрнауки России",1,0)</f>
        <v>0</v>
      </c>
      <c r="H24" s="111">
        <f>IF(Публикации!$D24="Учебное пособие с другим грифом",1,0)</f>
        <v>0</v>
      </c>
      <c r="I24" s="111">
        <f>IF(Публикации!$D24="Учебное пособие без грифа",1,0)</f>
        <v>0</v>
      </c>
      <c r="J24" s="111">
        <f>IF(Публикации!$D24="Учебная программа",1,0)</f>
        <v>0</v>
      </c>
      <c r="K24" s="111">
        <f>IF(Публикации!$D24="Монография, изданная в РФ",1,0)</f>
        <v>0</v>
      </c>
      <c r="L24" s="111">
        <f>IF(Публикации!$D24="Монография, изданная зарубежом",1,0)</f>
        <v>0</v>
      </c>
      <c r="M24" s="111">
        <f>IF(Публикации!$D24="Индексируемая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4" s="111">
        <f>IF(Публикации!$D24="Индексируемая РИНЦ статья в прочих российских изданиях",1,0)</f>
        <v>0</v>
      </c>
      <c r="O24" s="111">
        <f>IF(Публикации!$D24="Индексируемая SCOPUS статья в зарубежных изданиях и сборниках трудов",1,0)</f>
        <v>0</v>
      </c>
      <c r="P24" s="111">
        <f>IF(Публикации!$D24="Индексируемая Web Of Science‎ статья в зарубежных изданиях и сборниках трудов",1,0)</f>
        <v>0</v>
      </c>
      <c r="Q24" s="111">
        <f>IF(Публикации!$D24="Неиндексируемая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4" s="111">
        <f>IF(Публикации!$D24="Неиндексируемая SCOPUS статья в зарубежных сборниках трудов и конференций",1,0)</f>
        <v>0</v>
      </c>
      <c r="S24" s="111">
        <f>IF(Публикации!$D24="Неиндексируемая Web Of Science‎ статья в зарубежных сборниках трудов и конференций",1,0)</f>
        <v>0</v>
      </c>
      <c r="T24" s="111">
        <f>IF(Публикации!$D24="Кафедральный сборник статей",1,0)</f>
        <v>0</v>
      </c>
      <c r="U24" s="111">
        <f>IF(Публикации!$D24="Сборник научных трудов филиала",1,0)</f>
        <v>0</v>
      </c>
      <c r="V24" s="111">
        <f>IF(Публикации!$D24="Методическое пособие",1,0)</f>
        <v>1</v>
      </c>
      <c r="W24" s="157">
        <f t="shared" si="1"/>
        <v>1</v>
      </c>
    </row>
    <row r="25" spans="1:23" ht="12.75" x14ac:dyDescent="0.2">
      <c r="A25" s="111">
        <f>IF(Публикации!$D25="Учебник с грифом УМО",1,0)</f>
        <v>0</v>
      </c>
      <c r="B25" s="111">
        <f>IF(Публикации!$D25="Учебник с грифом Минобрнауки России",1,0)</f>
        <v>0</v>
      </c>
      <c r="C25" s="111">
        <f>IF(Публикации!$D25="Учебник с другим грифом",1,0)</f>
        <v>0</v>
      </c>
      <c r="D25" s="111">
        <f>IF(Публикации!$D25="Учебник без грифа",1,0)</f>
        <v>0</v>
      </c>
      <c r="E25" s="111">
        <f>IF(Публикации!$D25="Электронный учебник",1,0)</f>
        <v>0</v>
      </c>
      <c r="F25" s="111">
        <f>IF(Публикации!$D25="Учебное пособие с грифом УМО",1,0)</f>
        <v>0</v>
      </c>
      <c r="G25" s="111">
        <f>IF(Публикации!$D25="Учебное пособие с грифом Минобрнауки России",1,0)</f>
        <v>0</v>
      </c>
      <c r="H25" s="111">
        <f>IF(Публикации!$D25="Учебное пособие с другим грифом",1,0)</f>
        <v>0</v>
      </c>
      <c r="I25" s="111">
        <f>IF(Публикации!$D25="Учебное пособие без грифа",1,0)</f>
        <v>1</v>
      </c>
      <c r="J25" s="111">
        <f>IF(Публикации!$D25="Учебная программа",1,0)</f>
        <v>0</v>
      </c>
      <c r="K25" s="111">
        <f>IF(Публикации!$D25="Монография, изданная в РФ",1,0)</f>
        <v>0</v>
      </c>
      <c r="L25" s="111">
        <f>IF(Публикации!$D25="Монография, изданная зарубежом",1,0)</f>
        <v>0</v>
      </c>
      <c r="M25" s="111">
        <f>IF(Публикации!$D25="Индексируемая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5" s="111">
        <f>IF(Публикации!$D25="Индексируемая РИНЦ статья в прочих российских изданиях",1,0)</f>
        <v>0</v>
      </c>
      <c r="O25" s="111">
        <f>IF(Публикации!$D25="Индексируемая SCOPUS статья в зарубежных изданиях и сборниках трудов",1,0)</f>
        <v>0</v>
      </c>
      <c r="P25" s="111">
        <f>IF(Публикации!$D25="Индексируемая Web Of Science‎ статья в зарубежных изданиях и сборниках трудов",1,0)</f>
        <v>0</v>
      </c>
      <c r="Q25" s="111">
        <f>IF(Публикации!$D25="Неиндексируемая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5" s="111">
        <f>IF(Публикации!$D25="Неиндексируемая SCOPUS статья в зарубежных сборниках трудов и конференций",1,0)</f>
        <v>0</v>
      </c>
      <c r="S25" s="111">
        <f>IF(Публикации!$D25="Неиндексируемая Web Of Science‎ статья в зарубежных сборниках трудов и конференций",1,0)</f>
        <v>0</v>
      </c>
      <c r="T25" s="111">
        <f>IF(Публикации!$D25="Кафедральный сборник статей",1,0)</f>
        <v>0</v>
      </c>
      <c r="U25" s="111">
        <f>IF(Публикации!$D25="Сборник научных трудов филиала",1,0)</f>
        <v>0</v>
      </c>
      <c r="V25" s="111">
        <f>IF(Публикации!$D25="Методическое пособие",1,0)</f>
        <v>0</v>
      </c>
      <c r="W25" s="157">
        <f t="shared" si="1"/>
        <v>1</v>
      </c>
    </row>
    <row r="26" spans="1:23" ht="12.75" x14ac:dyDescent="0.2">
      <c r="A26" s="111">
        <f>IF(Публикации!$D26="Учебник с грифом УМО",1,0)</f>
        <v>0</v>
      </c>
      <c r="B26" s="111">
        <f>IF(Публикации!$D26="Учебник с грифом Минобрнауки России",1,0)</f>
        <v>0</v>
      </c>
      <c r="C26" s="111">
        <f>IF(Публикации!$D26="Учебник с другим грифом",1,0)</f>
        <v>0</v>
      </c>
      <c r="D26" s="111">
        <f>IF(Публикации!$D26="Учебник без грифа",1,0)</f>
        <v>0</v>
      </c>
      <c r="E26" s="111">
        <f>IF(Публикации!$D26="Электронный учебник",1,0)</f>
        <v>0</v>
      </c>
      <c r="F26" s="111">
        <f>IF(Публикации!$D26="Учебное пособие с грифом УМО",1,0)</f>
        <v>0</v>
      </c>
      <c r="G26" s="111">
        <f>IF(Публикации!$D26="Учебное пособие с грифом Минобрнауки России",1,0)</f>
        <v>0</v>
      </c>
      <c r="H26" s="111">
        <f>IF(Публикации!$D26="Учебное пособие с другим грифом",1,0)</f>
        <v>0</v>
      </c>
      <c r="I26" s="111">
        <f>IF(Публикации!$D26="Учебное пособие без грифа",1,0)</f>
        <v>1</v>
      </c>
      <c r="J26" s="111">
        <f>IF(Публикации!$D26="Учебная программа",1,0)</f>
        <v>0</v>
      </c>
      <c r="K26" s="111">
        <f>IF(Публикации!$D26="Монография, изданная в РФ",1,0)</f>
        <v>0</v>
      </c>
      <c r="L26" s="111">
        <f>IF(Публикации!$D26="Монография, изданная зарубежом",1,0)</f>
        <v>0</v>
      </c>
      <c r="M26" s="111">
        <f>IF(Публикации!$D26="Индексируемая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6" s="111">
        <f>IF(Публикации!$D26="Индексируемая РИНЦ статья в прочих российских изданиях",1,0)</f>
        <v>0</v>
      </c>
      <c r="O26" s="111">
        <f>IF(Публикации!$D26="Индексируемая SCOPUS статья в зарубежных изданиях и сборниках трудов",1,0)</f>
        <v>0</v>
      </c>
      <c r="P26" s="111">
        <f>IF(Публикации!$D26="Индексируемая Web Of Science‎ статья в зарубежных изданиях и сборниках трудов",1,0)</f>
        <v>0</v>
      </c>
      <c r="Q26" s="111">
        <f>IF(Публикации!$D26="Неиндексируемая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6" s="111">
        <f>IF(Публикации!$D26="Неиндексируемая SCOPUS статья в зарубежных сборниках трудов и конференций",1,0)</f>
        <v>0</v>
      </c>
      <c r="S26" s="111">
        <f>IF(Публикации!$D26="Неиндексируемая Web Of Science‎ статья в зарубежных сборниках трудов и конференций",1,0)</f>
        <v>0</v>
      </c>
      <c r="T26" s="111">
        <f>IF(Публикации!$D26="Кафедральный сборник статей",1,0)</f>
        <v>0</v>
      </c>
      <c r="U26" s="111">
        <f>IF(Публикации!$D26="Сборник научных трудов филиала",1,0)</f>
        <v>0</v>
      </c>
      <c r="V26" s="111">
        <f>IF(Публикации!$D26="Методическое пособие",1,0)</f>
        <v>0</v>
      </c>
      <c r="W26" s="157">
        <f t="shared" si="1"/>
        <v>1</v>
      </c>
    </row>
    <row r="27" spans="1:23" ht="12.75" x14ac:dyDescent="0.2">
      <c r="A27" s="111">
        <f>IF(Публикации!$D27="Учебник с грифом УМО",1,0)</f>
        <v>0</v>
      </c>
      <c r="B27" s="111">
        <f>IF(Публикации!$D27="Учебник с грифом Минобрнауки России",1,0)</f>
        <v>0</v>
      </c>
      <c r="C27" s="111">
        <f>IF(Публикации!$D27="Учебник с другим грифом",1,0)</f>
        <v>0</v>
      </c>
      <c r="D27" s="111">
        <f>IF(Публикации!$D27="Учебник без грифа",1,0)</f>
        <v>0</v>
      </c>
      <c r="E27" s="111">
        <f>IF(Публикации!$D27="Электронный учебник",1,0)</f>
        <v>0</v>
      </c>
      <c r="F27" s="111">
        <f>IF(Публикации!$D27="Учебное пособие с грифом УМО",1,0)</f>
        <v>0</v>
      </c>
      <c r="G27" s="111">
        <f>IF(Публикации!$D27="Учебное пособие с грифом Минобрнауки России",1,0)</f>
        <v>0</v>
      </c>
      <c r="H27" s="111">
        <f>IF(Публикации!$D27="Учебное пособие с другим грифом",1,0)</f>
        <v>0</v>
      </c>
      <c r="I27" s="111">
        <f>IF(Публикации!$D27="Учебное пособие без грифа",1,0)</f>
        <v>0</v>
      </c>
      <c r="J27" s="111">
        <f>IF(Публикации!$D27="Учебная программа",1,0)</f>
        <v>0</v>
      </c>
      <c r="K27" s="111">
        <f>IF(Публикации!$D27="Монография, изданная в РФ",1,0)</f>
        <v>0</v>
      </c>
      <c r="L27" s="111">
        <f>IF(Публикации!$D27="Монография, изданная зарубежом",1,0)</f>
        <v>0</v>
      </c>
      <c r="M27" s="111">
        <f>IF(Публикации!$D27="Индексируемая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7" s="111">
        <f>IF(Публикации!$D27="Индексируемая РИНЦ статья в прочих российских изданиях",1,0)</f>
        <v>1</v>
      </c>
      <c r="O27" s="111">
        <f>IF(Публикации!$D27="Индексируемая SCOPUS статья в зарубежных изданиях и сборниках трудов",1,0)</f>
        <v>0</v>
      </c>
      <c r="P27" s="111">
        <f>IF(Публикации!$D27="Индексируемая Web Of Science‎ статья в зарубежных изданиях и сборниках трудов",1,0)</f>
        <v>0</v>
      </c>
      <c r="Q27" s="111">
        <f>IF(Публикации!$D27="Неиндексируемая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7" s="111">
        <f>IF(Публикации!$D27="Неиндексируемая SCOPUS статья в зарубежных сборниках трудов и конференций",1,0)</f>
        <v>0</v>
      </c>
      <c r="S27" s="111">
        <f>IF(Публикации!$D27="Неиндексируемая Web Of Science‎ статья в зарубежных сборниках трудов и конференций",1,0)</f>
        <v>0</v>
      </c>
      <c r="T27" s="111">
        <f>IF(Публикации!$D27="Кафедральный сборник статей",1,0)</f>
        <v>0</v>
      </c>
      <c r="U27" s="111">
        <f>IF(Публикации!$D27="Сборник научных трудов филиала",1,0)</f>
        <v>0</v>
      </c>
      <c r="V27" s="111">
        <f>IF(Публикации!$D27="Методическое пособие",1,0)</f>
        <v>0</v>
      </c>
      <c r="W27" s="157">
        <f t="shared" si="1"/>
        <v>1</v>
      </c>
    </row>
    <row r="28" spans="1:23" ht="12.75" x14ac:dyDescent="0.2">
      <c r="A28" s="111">
        <f>IF(Публикации!$D28="Учебник с грифом УМО",1,0)</f>
        <v>0</v>
      </c>
      <c r="B28" s="111">
        <f>IF(Публикации!$D28="Учебник с грифом Минобрнауки России",1,0)</f>
        <v>0</v>
      </c>
      <c r="C28" s="111">
        <f>IF(Публикации!$D28="Учебник с другим грифом",1,0)</f>
        <v>0</v>
      </c>
      <c r="D28" s="111">
        <f>IF(Публикации!$D28="Учебник без грифа",1,0)</f>
        <v>0</v>
      </c>
      <c r="E28" s="111">
        <f>IF(Публикации!$D28="Электронный учебник",1,0)</f>
        <v>0</v>
      </c>
      <c r="F28" s="111">
        <f>IF(Публикации!$D28="Учебное пособие с грифом УМО",1,0)</f>
        <v>0</v>
      </c>
      <c r="G28" s="111">
        <f>IF(Публикации!$D28="Учебное пособие с грифом Минобрнауки России",1,0)</f>
        <v>0</v>
      </c>
      <c r="H28" s="111">
        <f>IF(Публикации!$D28="Учебное пособие с другим грифом",1,0)</f>
        <v>0</v>
      </c>
      <c r="I28" s="111">
        <f>IF(Публикации!$D28="Учебное пособие без грифа",1,0)</f>
        <v>0</v>
      </c>
      <c r="J28" s="111">
        <f>IF(Публикации!$D28="Учебная программа",1,0)</f>
        <v>0</v>
      </c>
      <c r="K28" s="111">
        <f>IF(Публикации!$D28="Монография, изданная в РФ",1,0)</f>
        <v>0</v>
      </c>
      <c r="L28" s="111">
        <f>IF(Публикации!$D28="Монография, изданная зарубежом",1,0)</f>
        <v>0</v>
      </c>
      <c r="M28" s="111">
        <f>IF(Публикации!$D28="Индексируемая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8" s="111">
        <f>IF(Публикации!$D28="Индексируемая РИНЦ статья в прочих российских изданиях",1,0)</f>
        <v>1</v>
      </c>
      <c r="O28" s="111">
        <f>IF(Публикации!$D28="Индексируемая SCOPUS статья в зарубежных изданиях и сборниках трудов",1,0)</f>
        <v>0</v>
      </c>
      <c r="P28" s="111">
        <f>IF(Публикации!$D28="Индексируемая Web Of Science‎ статья в зарубежных изданиях и сборниках трудов",1,0)</f>
        <v>0</v>
      </c>
      <c r="Q28" s="111">
        <f>IF(Публикации!$D28="Неиндексируемая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8" s="111">
        <f>IF(Публикации!$D28="Неиндексируемая SCOPUS статья в зарубежных сборниках трудов и конференций",1,0)</f>
        <v>0</v>
      </c>
      <c r="S28" s="111">
        <f>IF(Публикации!$D28="Неиндексируемая Web Of Science‎ статья в зарубежных сборниках трудов и конференций",1,0)</f>
        <v>0</v>
      </c>
      <c r="T28" s="111">
        <f>IF(Публикации!$D28="Кафедральный сборник статей",1,0)</f>
        <v>0</v>
      </c>
      <c r="U28" s="111">
        <f>IF(Публикации!$D28="Сборник научных трудов филиала",1,0)</f>
        <v>0</v>
      </c>
      <c r="V28" s="111">
        <f>IF(Публикации!$D28="Методическое пособие",1,0)</f>
        <v>0</v>
      </c>
      <c r="W28" s="157">
        <f t="shared" si="1"/>
        <v>1</v>
      </c>
    </row>
    <row r="29" spans="1:23" ht="12.75" x14ac:dyDescent="0.2">
      <c r="A29" s="111">
        <f>IF(Публикации!$D29="Учебник с грифом УМО",1,0)</f>
        <v>0</v>
      </c>
      <c r="B29" s="111">
        <f>IF(Публикации!$D29="Учебник с грифом Минобрнауки России",1,0)</f>
        <v>0</v>
      </c>
      <c r="C29" s="111">
        <f>IF(Публикации!$D29="Учебник с другим грифом",1,0)</f>
        <v>0</v>
      </c>
      <c r="D29" s="111">
        <f>IF(Публикации!$D29="Учебник без грифа",1,0)</f>
        <v>0</v>
      </c>
      <c r="E29" s="111">
        <f>IF(Публикации!$D29="Электронный учебник",1,0)</f>
        <v>0</v>
      </c>
      <c r="F29" s="111">
        <f>IF(Публикации!$D29="Учебное пособие с грифом УМО",1,0)</f>
        <v>0</v>
      </c>
      <c r="G29" s="111">
        <f>IF(Публикации!$D29="Учебное пособие с грифом Минобрнауки России",1,0)</f>
        <v>0</v>
      </c>
      <c r="H29" s="111">
        <f>IF(Публикации!$D29="Учебное пособие с другим грифом",1,0)</f>
        <v>0</v>
      </c>
      <c r="I29" s="111">
        <f>IF(Публикации!$D29="Учебное пособие без грифа",1,0)</f>
        <v>0</v>
      </c>
      <c r="J29" s="111">
        <f>IF(Публикации!$D29="Учебная программа",1,0)</f>
        <v>0</v>
      </c>
      <c r="K29" s="111">
        <f>IF(Публикации!$D29="Монография, изданная в РФ",1,0)</f>
        <v>0</v>
      </c>
      <c r="L29" s="111">
        <f>IF(Публикации!$D29="Монография, изданная зарубежом",1,0)</f>
        <v>0</v>
      </c>
      <c r="M29" s="111">
        <f>IF(Публикации!$D29="Индексируемая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9" s="111">
        <f>IF(Публикации!$D29="Индексируемая РИНЦ статья в прочих российских изданиях",1,0)</f>
        <v>0</v>
      </c>
      <c r="O29" s="111">
        <f>IF(Публикации!$D29="Индексируемая SCOPUS статья в зарубежных изданиях и сборниках трудов",1,0)</f>
        <v>0</v>
      </c>
      <c r="P29" s="111">
        <f>IF(Публикации!$D29="Индексируемая Web Of Science‎ статья в зарубежных изданиях и сборниках трудов",1,0)</f>
        <v>0</v>
      </c>
      <c r="Q29" s="111">
        <f>IF(Публикации!$D29="Неиндексируемая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9" s="111">
        <f>IF(Публикации!$D29="Неиндексируемая SCOPUS статья в зарубежных сборниках трудов и конференций",1,0)</f>
        <v>0</v>
      </c>
      <c r="S29" s="111">
        <f>IF(Публикации!$D29="Неиндексируемая Web Of Science‎ статья в зарубежных сборниках трудов и конференций",1,0)</f>
        <v>0</v>
      </c>
      <c r="T29" s="111">
        <f>IF(Публикации!$D29="Кафедральный сборник статей",1,0)</f>
        <v>0</v>
      </c>
      <c r="U29" s="111">
        <f>IF(Публикации!$D29="Сборник научных трудов филиала",1,0)</f>
        <v>0</v>
      </c>
      <c r="V29" s="111">
        <f>IF(Публикации!$D29="Методическое пособие",1,0)</f>
        <v>1</v>
      </c>
      <c r="W29" s="157">
        <f t="shared" si="1"/>
        <v>1</v>
      </c>
    </row>
    <row r="30" spans="1:23" ht="12.75" x14ac:dyDescent="0.2">
      <c r="A30" s="111">
        <f>IF(Публикации!$D30="Учебник с грифом УМО",1,0)</f>
        <v>0</v>
      </c>
      <c r="B30" s="111">
        <f>IF(Публикации!$D30="Учебник с грифом Минобрнауки России",1,0)</f>
        <v>0</v>
      </c>
      <c r="C30" s="111">
        <f>IF(Публикации!$D30="Учебник с другим грифом",1,0)</f>
        <v>0</v>
      </c>
      <c r="D30" s="111">
        <f>IF(Публикации!$D30="Учебник без грифа",1,0)</f>
        <v>0</v>
      </c>
      <c r="E30" s="111">
        <f>IF(Публикации!$D30="Электронный учебник",1,0)</f>
        <v>0</v>
      </c>
      <c r="F30" s="111">
        <f>IF(Публикации!$D30="Учебное пособие с грифом УМО",1,0)</f>
        <v>0</v>
      </c>
      <c r="G30" s="111">
        <f>IF(Публикации!$D30="Учебное пособие с грифом Минобрнауки России",1,0)</f>
        <v>0</v>
      </c>
      <c r="H30" s="111">
        <f>IF(Публикации!$D30="Учебное пособие с другим грифом",1,0)</f>
        <v>0</v>
      </c>
      <c r="I30" s="111">
        <f>IF(Публикации!$D30="Учебное пособие без грифа",1,0)</f>
        <v>0</v>
      </c>
      <c r="J30" s="111">
        <f>IF(Публикации!$D30="Учебная программа",1,0)</f>
        <v>0</v>
      </c>
      <c r="K30" s="111">
        <f>IF(Публикации!$D30="Монография, изданная в РФ",1,0)</f>
        <v>0</v>
      </c>
      <c r="L30" s="111">
        <f>IF(Публикации!$D30="Монография, изданная зарубежом",1,0)</f>
        <v>0</v>
      </c>
      <c r="M30" s="111">
        <f>IF(Публикации!$D30="Индексируемая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30" s="111">
        <f>IF(Публикации!$D30="Индексируемая РИНЦ статья в прочих российских изданиях",1,0)</f>
        <v>0</v>
      </c>
      <c r="O30" s="111">
        <f>IF(Публикации!$D30="Индексируемая SCOPUS статья в зарубежных изданиях и сборниках трудов",1,0)</f>
        <v>0</v>
      </c>
      <c r="P30" s="111">
        <f>IF(Публикации!$D30="Индексируемая Web Of Science‎ статья в зарубежных изданиях и сборниках трудов",1,0)</f>
        <v>0</v>
      </c>
      <c r="Q30" s="111">
        <f>IF(Публикации!$D30="Неиндексируемая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30" s="111">
        <f>IF(Публикации!$D30="Неиндексируемая SCOPUS статья в зарубежных сборниках трудов и конференций",1,0)</f>
        <v>0</v>
      </c>
      <c r="S30" s="111">
        <f>IF(Публикации!$D30="Неиндексируемая Web Of Science‎ статья в зарубежных сборниках трудов и конференций",1,0)</f>
        <v>0</v>
      </c>
      <c r="T30" s="111">
        <f>IF(Публикации!$D30="Кафедральный сборник статей",1,0)</f>
        <v>0</v>
      </c>
      <c r="U30" s="111">
        <f>IF(Публикации!$D30="Сборник научных трудов филиала",1,0)</f>
        <v>0</v>
      </c>
      <c r="V30" s="111">
        <f>IF(Публикации!$D30="Методическое пособие",1,0)</f>
        <v>1</v>
      </c>
      <c r="W30" s="157">
        <f t="shared" si="1"/>
        <v>1</v>
      </c>
    </row>
    <row r="31" spans="1:23" ht="12.75" x14ac:dyDescent="0.2">
      <c r="A31" s="111">
        <f>IF(Публикации!$D31="Учебник с грифом УМО",1,0)</f>
        <v>0</v>
      </c>
      <c r="B31" s="111">
        <f>IF(Публикации!$D31="Учебник с грифом Минобрнауки России",1,0)</f>
        <v>0</v>
      </c>
      <c r="C31" s="111">
        <f>IF(Публикации!$D31="Учебник с другим грифом",1,0)</f>
        <v>0</v>
      </c>
      <c r="D31" s="111">
        <f>IF(Публикации!$D31="Учебник без грифа",1,0)</f>
        <v>0</v>
      </c>
      <c r="E31" s="111">
        <f>IF(Публикации!$D31="Электронный учебник",1,0)</f>
        <v>0</v>
      </c>
      <c r="F31" s="111">
        <f>IF(Публикации!$D31="Учебное пособие с грифом УМО",1,0)</f>
        <v>0</v>
      </c>
      <c r="G31" s="111">
        <f>IF(Публикации!$D31="Учебное пособие с грифом Минобрнауки России",1,0)</f>
        <v>0</v>
      </c>
      <c r="H31" s="111">
        <f>IF(Публикации!$D31="Учебное пособие с другим грифом",1,0)</f>
        <v>0</v>
      </c>
      <c r="I31" s="111">
        <f>IF(Публикации!$D31="Учебное пособие без грифа",1,0)</f>
        <v>0</v>
      </c>
      <c r="J31" s="111">
        <f>IF(Публикации!$D31="Учебная программа",1,0)</f>
        <v>0</v>
      </c>
      <c r="K31" s="111">
        <f>IF(Публикации!$D31="Монография, изданная в РФ",1,0)</f>
        <v>0</v>
      </c>
      <c r="L31" s="111">
        <f>IF(Публикации!$D31="Монография, изданная зарубежом",1,0)</f>
        <v>0</v>
      </c>
      <c r="M31" s="111">
        <f>IF(Публикации!$D31="Индексируемая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31" s="111">
        <f>IF(Публикации!$D31="Индексируемая РИНЦ статья в прочих российских изданиях",1,0)</f>
        <v>1</v>
      </c>
      <c r="O31" s="111">
        <f>IF(Публикации!$D31="Индексируемая SCOPUS статья в зарубежных изданиях и сборниках трудов",1,0)</f>
        <v>0</v>
      </c>
      <c r="P31" s="111">
        <f>IF(Публикации!$D31="Индексируемая Web Of Science‎ статья в зарубежных изданиях и сборниках трудов",1,0)</f>
        <v>0</v>
      </c>
      <c r="Q31" s="111">
        <f>IF(Публикации!$D31="Неиндексируемая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31" s="111">
        <f>IF(Публикации!$D31="Неиндексируемая SCOPUS статья в зарубежных сборниках трудов и конференций",1,0)</f>
        <v>0</v>
      </c>
      <c r="S31" s="111">
        <f>IF(Публикации!$D31="Неиндексируемая Web Of Science‎ статья в зарубежных сборниках трудов и конференций",1,0)</f>
        <v>0</v>
      </c>
      <c r="T31" s="111">
        <f>IF(Публикации!$D31="Кафедральный сборник статей",1,0)</f>
        <v>0</v>
      </c>
      <c r="U31" s="111">
        <f>IF(Публикации!$D31="Сборник научных трудов филиала",1,0)</f>
        <v>0</v>
      </c>
      <c r="V31" s="111">
        <f>IF(Публикации!$D31="Методическое пособие",1,0)</f>
        <v>0</v>
      </c>
      <c r="W31" s="157">
        <f t="shared" si="1"/>
        <v>1</v>
      </c>
    </row>
    <row r="32" spans="1:23" ht="12.75" x14ac:dyDescent="0.2">
      <c r="A32" s="111">
        <f>IF(Публикации!$D32="Учебник с грифом УМО",1,0)</f>
        <v>0</v>
      </c>
      <c r="B32" s="111">
        <f>IF(Публикации!$D32="Учебник с грифом Минобрнауки России",1,0)</f>
        <v>0</v>
      </c>
      <c r="C32" s="111">
        <f>IF(Публикации!$D32="Учебник с другим грифом",1,0)</f>
        <v>0</v>
      </c>
      <c r="D32" s="111">
        <f>IF(Публикации!$D32="Учебник без грифа",1,0)</f>
        <v>0</v>
      </c>
      <c r="E32" s="111">
        <f>IF(Публикации!$D32="Электронный учебник",1,0)</f>
        <v>0</v>
      </c>
      <c r="F32" s="111">
        <f>IF(Публикации!$D32="Учебное пособие с грифом УМО",1,0)</f>
        <v>0</v>
      </c>
      <c r="G32" s="111">
        <f>IF(Публикации!$D32="Учебное пособие с грифом Минобрнауки России",1,0)</f>
        <v>0</v>
      </c>
      <c r="H32" s="111">
        <f>IF(Публикации!$D32="Учебное пособие с другим грифом",1,0)</f>
        <v>0</v>
      </c>
      <c r="I32" s="111">
        <f>IF(Публикации!$D32="Учебное пособие без грифа",1,0)</f>
        <v>0</v>
      </c>
      <c r="J32" s="111">
        <f>IF(Публикации!$D32="Учебная программа",1,0)</f>
        <v>0</v>
      </c>
      <c r="K32" s="111">
        <f>IF(Публикации!$D32="Монография, изданная в РФ",1,0)</f>
        <v>0</v>
      </c>
      <c r="L32" s="111">
        <f>IF(Публикации!$D32="Монография, изданная зарубежом",1,0)</f>
        <v>0</v>
      </c>
      <c r="M32" s="111">
        <f>IF(Публикации!$D32="Индексируемая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32" s="111">
        <f>IF(Публикации!$D32="Индексируемая РИНЦ статья в прочих российских изданиях",1,0)</f>
        <v>1</v>
      </c>
      <c r="O32" s="111">
        <f>IF(Публикации!$D32="Индексируемая SCOPUS статья в зарубежных изданиях и сборниках трудов",1,0)</f>
        <v>0</v>
      </c>
      <c r="P32" s="111">
        <f>IF(Публикации!$D32="Индексируемая Web Of Science‎ статья в зарубежных изданиях и сборниках трудов",1,0)</f>
        <v>0</v>
      </c>
      <c r="Q32" s="111">
        <f>IF(Публикации!$D32="Неиндексируемая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32" s="111">
        <f>IF(Публикации!$D32="Неиндексируемая SCOPUS статья в зарубежных сборниках трудов и конференций",1,0)</f>
        <v>0</v>
      </c>
      <c r="S32" s="111">
        <f>IF(Публикации!$D32="Неиндексируемая Web Of Science‎ статья в зарубежных сборниках трудов и конференций",1,0)</f>
        <v>0</v>
      </c>
      <c r="T32" s="111">
        <f>IF(Публикации!$D32="Кафедральный сборник статей",1,0)</f>
        <v>0</v>
      </c>
      <c r="U32" s="111">
        <f>IF(Публикации!$D32="Сборник научных трудов филиала",1,0)</f>
        <v>0</v>
      </c>
      <c r="V32" s="111">
        <f>IF(Публикации!$D32="Методическое пособие",1,0)</f>
        <v>0</v>
      </c>
      <c r="W32" s="157">
        <f t="shared" si="1"/>
        <v>1</v>
      </c>
    </row>
    <row r="33" spans="1:23" ht="12.75" x14ac:dyDescent="0.2">
      <c r="A33" s="111">
        <f>IF(Публикации!$D33="Учебник с грифом УМО",1,0)</f>
        <v>0</v>
      </c>
      <c r="B33" s="111">
        <f>IF(Публикации!$D33="Учебник с грифом Минобрнауки России",1,0)</f>
        <v>0</v>
      </c>
      <c r="C33" s="111">
        <f>IF(Публикации!$D33="Учебник с другим грифом",1,0)</f>
        <v>0</v>
      </c>
      <c r="D33" s="111">
        <f>IF(Публикации!$D33="Учебник без грифа",1,0)</f>
        <v>0</v>
      </c>
      <c r="E33" s="111">
        <f>IF(Публикации!$D33="Электронный учебник",1,0)</f>
        <v>0</v>
      </c>
      <c r="F33" s="111">
        <f>IF(Публикации!$D33="Учебное пособие с грифом УМО",1,0)</f>
        <v>0</v>
      </c>
      <c r="G33" s="111">
        <f>IF(Публикации!$D33="Учебное пособие с грифом Минобрнауки России",1,0)</f>
        <v>0</v>
      </c>
      <c r="H33" s="111">
        <f>IF(Публикации!$D33="Учебное пособие с другим грифом",1,0)</f>
        <v>0</v>
      </c>
      <c r="I33" s="111">
        <f>IF(Публикации!$D33="Учебное пособие без грифа",1,0)</f>
        <v>0</v>
      </c>
      <c r="J33" s="111">
        <f>IF(Публикации!$D33="Учебная программа",1,0)</f>
        <v>0</v>
      </c>
      <c r="K33" s="111">
        <f>IF(Публикации!$D33="Монография, изданная в РФ",1,0)</f>
        <v>0</v>
      </c>
      <c r="L33" s="111">
        <f>IF(Публикации!$D33="Монография, изданная зарубежом",1,0)</f>
        <v>0</v>
      </c>
      <c r="M33" s="111">
        <f>IF(Публикации!$D33="Индексируемая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33" s="111">
        <f>IF(Публикации!$D33="Индексируемая РИНЦ статья в прочих российских изданиях",1,0)</f>
        <v>1</v>
      </c>
      <c r="O33" s="111">
        <f>IF(Публикации!$D33="Индексируемая SCOPUS статья в зарубежных изданиях и сборниках трудов",1,0)</f>
        <v>0</v>
      </c>
      <c r="P33" s="111">
        <f>IF(Публикации!$D33="Индексируемая Web Of Science‎ статья в зарубежных изданиях и сборниках трудов",1,0)</f>
        <v>0</v>
      </c>
      <c r="Q33" s="111">
        <f>IF(Публикации!$D33="Неиндексируемая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33" s="111">
        <f>IF(Публикации!$D33="Неиндексируемая SCOPUS статья в зарубежных сборниках трудов и конференций",1,0)</f>
        <v>0</v>
      </c>
      <c r="S33" s="111">
        <f>IF(Публикации!$D33="Неиндексируемая Web Of Science‎ статья в зарубежных сборниках трудов и конференций",1,0)</f>
        <v>0</v>
      </c>
      <c r="T33" s="111">
        <f>IF(Публикации!$D33="Кафедральный сборник статей",1,0)</f>
        <v>0</v>
      </c>
      <c r="U33" s="111">
        <f>IF(Публикации!$D33="Сборник научных трудов филиала",1,0)</f>
        <v>0</v>
      </c>
      <c r="V33" s="111">
        <f>IF(Публикации!$D33="Методическое пособие",1,0)</f>
        <v>0</v>
      </c>
      <c r="W33" s="157">
        <f t="shared" si="1"/>
        <v>1</v>
      </c>
    </row>
    <row r="34" spans="1:23" ht="12.75" x14ac:dyDescent="0.2">
      <c r="A34" s="111">
        <f>IF(Публикации!$D34="Учебник с грифом УМО",1,0)</f>
        <v>0</v>
      </c>
      <c r="B34" s="111">
        <f>IF(Публикации!$D34="Учебник с грифом Минобрнауки России",1,0)</f>
        <v>0</v>
      </c>
      <c r="C34" s="111">
        <f>IF(Публикации!$D34="Учебник с другим грифом",1,0)</f>
        <v>0</v>
      </c>
      <c r="D34" s="111">
        <f>IF(Публикации!$D34="Учебник без грифа",1,0)</f>
        <v>0</v>
      </c>
      <c r="E34" s="111">
        <f>IF(Публикации!$D34="Электронный учебник",1,0)</f>
        <v>0</v>
      </c>
      <c r="F34" s="111">
        <f>IF(Публикации!$D34="Учебное пособие с грифом УМО",1,0)</f>
        <v>0</v>
      </c>
      <c r="G34" s="111">
        <f>IF(Публикации!$D34="Учебное пособие с грифом Минобрнауки России",1,0)</f>
        <v>0</v>
      </c>
      <c r="H34" s="111">
        <f>IF(Публикации!$D34="Учебное пособие с другим грифом",1,0)</f>
        <v>0</v>
      </c>
      <c r="I34" s="111">
        <f>IF(Публикации!$D34="Учебное пособие без грифа",1,0)</f>
        <v>0</v>
      </c>
      <c r="J34" s="111">
        <f>IF(Публикации!$D34="Учебная программа",1,0)</f>
        <v>0</v>
      </c>
      <c r="K34" s="111">
        <f>IF(Публикации!$D34="Монография, изданная в РФ",1,0)</f>
        <v>0</v>
      </c>
      <c r="L34" s="111">
        <f>IF(Публикации!$D34="Монография, изданная зарубежом",1,0)</f>
        <v>0</v>
      </c>
      <c r="M34" s="111">
        <f>IF(Публикации!$D34="Индексируемая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34" s="111">
        <f>IF(Публикации!$D34="Индексируемая РИНЦ статья в прочих российских изданиях",1,0)</f>
        <v>1</v>
      </c>
      <c r="O34" s="111">
        <f>IF(Публикации!$D34="Индексируемая SCOPUS статья в зарубежных изданиях и сборниках трудов",1,0)</f>
        <v>0</v>
      </c>
      <c r="P34" s="111">
        <f>IF(Публикации!$D34="Индексируемая Web Of Science‎ статья в зарубежных изданиях и сборниках трудов",1,0)</f>
        <v>0</v>
      </c>
      <c r="Q34" s="111">
        <f>IF(Публикации!$D34="Неиндексируемая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34" s="111">
        <f>IF(Публикации!$D34="Неиндексируемая SCOPUS статья в зарубежных сборниках трудов и конференций",1,0)</f>
        <v>0</v>
      </c>
      <c r="S34" s="111">
        <f>IF(Публикации!$D34="Неиндексируемая Web Of Science‎ статья в зарубежных сборниках трудов и конференций",1,0)</f>
        <v>0</v>
      </c>
      <c r="T34" s="111">
        <f>IF(Публикации!$D34="Кафедральный сборник статей",1,0)</f>
        <v>0</v>
      </c>
      <c r="U34" s="111">
        <f>IF(Публикации!$D34="Сборник научных трудов филиала",1,0)</f>
        <v>0</v>
      </c>
      <c r="V34" s="111">
        <f>IF(Публикации!$D34="Методическое пособие",1,0)</f>
        <v>0</v>
      </c>
      <c r="W34" s="157">
        <f t="shared" si="1"/>
        <v>1</v>
      </c>
    </row>
    <row r="35" spans="1:23" ht="12.75" x14ac:dyDescent="0.2">
      <c r="A35" s="111">
        <f>IF(Публикации!$D35="Учебник с грифом УМО",1,0)</f>
        <v>0</v>
      </c>
      <c r="B35" s="111">
        <f>IF(Публикации!$D35="Учебник с грифом Минобрнауки России",1,0)</f>
        <v>0</v>
      </c>
      <c r="C35" s="111">
        <f>IF(Публикации!$D35="Учебник с другим грифом",1,0)</f>
        <v>0</v>
      </c>
      <c r="D35" s="111">
        <f>IF(Публикации!$D35="Учебник без грифа",1,0)</f>
        <v>0</v>
      </c>
      <c r="E35" s="111">
        <f>IF(Публикации!$D35="Электронный учебник",1,0)</f>
        <v>0</v>
      </c>
      <c r="F35" s="111">
        <f>IF(Публикации!$D35="Учебное пособие с грифом УМО",1,0)</f>
        <v>0</v>
      </c>
      <c r="G35" s="111">
        <f>IF(Публикации!$D35="Учебное пособие с грифом Минобрнауки России",1,0)</f>
        <v>0</v>
      </c>
      <c r="H35" s="111">
        <f>IF(Публикации!$D35="Учебное пособие с другим грифом",1,0)</f>
        <v>0</v>
      </c>
      <c r="I35" s="111">
        <f>IF(Публикации!$D35="Учебное пособие без грифа",1,0)</f>
        <v>0</v>
      </c>
      <c r="J35" s="111">
        <f>IF(Публикации!$D35="Учебная программа",1,0)</f>
        <v>0</v>
      </c>
      <c r="K35" s="111">
        <f>IF(Публикации!$D35="Монография, изданная в РФ",1,0)</f>
        <v>0</v>
      </c>
      <c r="L35" s="111">
        <f>IF(Публикации!$D35="Монография, изданная зарубежом",1,0)</f>
        <v>0</v>
      </c>
      <c r="M35" s="111">
        <f>IF(Публикации!$D35="Индексируемая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35" s="111">
        <f>IF(Публикации!$D35="Индексируемая РИНЦ статья в прочих российских изданиях",1,0)</f>
        <v>1</v>
      </c>
      <c r="O35" s="111">
        <f>IF(Публикации!$D35="Индексируемая SCOPUS статья в зарубежных изданиях и сборниках трудов",1,0)</f>
        <v>0</v>
      </c>
      <c r="P35" s="111">
        <f>IF(Публикации!$D35="Индексируемая Web Of Science‎ статья в зарубежных изданиях и сборниках трудов",1,0)</f>
        <v>0</v>
      </c>
      <c r="Q35" s="111">
        <f>IF(Публикации!$D35="Неиндексируемая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35" s="111">
        <f>IF(Публикации!$D35="Неиндексируемая SCOPUS статья в зарубежных сборниках трудов и конференций",1,0)</f>
        <v>0</v>
      </c>
      <c r="S35" s="111">
        <f>IF(Публикации!$D35="Неиндексируемая Web Of Science‎ статья в зарубежных сборниках трудов и конференций",1,0)</f>
        <v>0</v>
      </c>
      <c r="T35" s="111">
        <f>IF(Публикации!$D35="Кафедральный сборник статей",1,0)</f>
        <v>0</v>
      </c>
      <c r="U35" s="111">
        <f>IF(Публикации!$D35="Сборник научных трудов филиала",1,0)</f>
        <v>0</v>
      </c>
      <c r="V35" s="111">
        <f>IF(Публикации!$D35="Методическое пособие",1,0)</f>
        <v>0</v>
      </c>
      <c r="W35" s="157">
        <f t="shared" si="1"/>
        <v>1</v>
      </c>
    </row>
    <row r="36" spans="1:23" ht="12.75" x14ac:dyDescent="0.2">
      <c r="A36" s="111">
        <f>IF(Публикации!$D36="Учебник с грифом УМО",1,0)</f>
        <v>0</v>
      </c>
      <c r="B36" s="111">
        <f>IF(Публикации!$D36="Учебник с грифом Минобрнауки России",1,0)</f>
        <v>0</v>
      </c>
      <c r="C36" s="111">
        <f>IF(Публикации!$D36="Учебник с другим грифом",1,0)</f>
        <v>0</v>
      </c>
      <c r="D36" s="111">
        <f>IF(Публикации!$D36="Учебник без грифа",1,0)</f>
        <v>0</v>
      </c>
      <c r="E36" s="111">
        <f>IF(Публикации!$D36="Электронный учебник",1,0)</f>
        <v>0</v>
      </c>
      <c r="F36" s="111">
        <f>IF(Публикации!$D36="Учебное пособие с грифом УМО",1,0)</f>
        <v>0</v>
      </c>
      <c r="G36" s="111">
        <f>IF(Публикации!$D36="Учебное пособие с грифом Минобрнауки России",1,0)</f>
        <v>0</v>
      </c>
      <c r="H36" s="111">
        <f>IF(Публикации!$D36="Учебное пособие с другим грифом",1,0)</f>
        <v>0</v>
      </c>
      <c r="I36" s="111">
        <f>IF(Публикации!$D36="Учебное пособие без грифа",1,0)</f>
        <v>0</v>
      </c>
      <c r="J36" s="111">
        <f>IF(Публикации!$D36="Учебная программа",1,0)</f>
        <v>0</v>
      </c>
      <c r="K36" s="111">
        <f>IF(Публикации!$D36="Монография, изданная в РФ",1,0)</f>
        <v>0</v>
      </c>
      <c r="L36" s="111">
        <f>IF(Публикации!$D36="Монография, изданная зарубежом",1,0)</f>
        <v>0</v>
      </c>
      <c r="M36" s="111">
        <f>IF(Публикации!$D36="Индексируемая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36" s="111">
        <f>IF(Публикации!$D36="Индексируемая РИНЦ статья в прочих российских изданиях",1,0)</f>
        <v>1</v>
      </c>
      <c r="O36" s="111">
        <f>IF(Публикации!$D36="Индексируемая SCOPUS статья в зарубежных изданиях и сборниках трудов",1,0)</f>
        <v>0</v>
      </c>
      <c r="P36" s="111">
        <f>IF(Публикации!$D36="Индексируемая Web Of Science‎ статья в зарубежных изданиях и сборниках трудов",1,0)</f>
        <v>0</v>
      </c>
      <c r="Q36" s="111">
        <f>IF(Публикации!$D36="Неиндексируемая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36" s="111">
        <f>IF(Публикации!$D36="Неиндексируемая SCOPUS статья в зарубежных сборниках трудов и конференций",1,0)</f>
        <v>0</v>
      </c>
      <c r="S36" s="111">
        <f>IF(Публикации!$D36="Неиндексируемая Web Of Science‎ статья в зарубежных сборниках трудов и конференций",1,0)</f>
        <v>0</v>
      </c>
      <c r="T36" s="111">
        <f>IF(Публикации!$D36="Кафедральный сборник статей",1,0)</f>
        <v>0</v>
      </c>
      <c r="U36" s="111">
        <f>IF(Публикации!$D36="Сборник научных трудов филиала",1,0)</f>
        <v>0</v>
      </c>
      <c r="V36" s="111">
        <f>IF(Публикации!$D36="Методическое пособие",1,0)</f>
        <v>0</v>
      </c>
      <c r="W36" s="157">
        <f t="shared" si="1"/>
        <v>1</v>
      </c>
    </row>
    <row r="37" spans="1:23" ht="12.75" x14ac:dyDescent="0.2">
      <c r="A37" s="111">
        <f>IF(Публикации!$D37="Учебник с грифом УМО",1,0)</f>
        <v>0</v>
      </c>
      <c r="B37" s="111">
        <f>IF(Публикации!$D37="Учебник с грифом Минобрнауки России",1,0)</f>
        <v>0</v>
      </c>
      <c r="C37" s="111">
        <f>IF(Публикации!$D37="Учебник с другим грифом",1,0)</f>
        <v>0</v>
      </c>
      <c r="D37" s="111">
        <f>IF(Публикации!$D37="Учебник без грифа",1,0)</f>
        <v>0</v>
      </c>
      <c r="E37" s="111">
        <f>IF(Публикации!$D37="Электронный учебник",1,0)</f>
        <v>0</v>
      </c>
      <c r="F37" s="111">
        <f>IF(Публикации!$D37="Учебное пособие с грифом УМО",1,0)</f>
        <v>0</v>
      </c>
      <c r="G37" s="111">
        <f>IF(Публикации!$D37="Учебное пособие с грифом Минобрнауки России",1,0)</f>
        <v>0</v>
      </c>
      <c r="H37" s="111">
        <f>IF(Публикации!$D37="Учебное пособие с другим грифом",1,0)</f>
        <v>0</v>
      </c>
      <c r="I37" s="111">
        <f>IF(Публикации!$D37="Учебное пособие без грифа",1,0)</f>
        <v>0</v>
      </c>
      <c r="J37" s="111">
        <f>IF(Публикации!$D37="Учебная программа",1,0)</f>
        <v>0</v>
      </c>
      <c r="K37" s="111">
        <f>IF(Публикации!$D37="Монография, изданная в РФ",1,0)</f>
        <v>0</v>
      </c>
      <c r="L37" s="111">
        <f>IF(Публикации!$D37="Монография, изданная зарубежом",1,0)</f>
        <v>0</v>
      </c>
      <c r="M37" s="111">
        <f>IF(Публикации!$D37="Индексируемая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37" s="111">
        <f>IF(Публикации!$D37="Индексируемая РИНЦ статья в прочих российских изданиях",1,0)</f>
        <v>1</v>
      </c>
      <c r="O37" s="111">
        <f>IF(Публикации!$D37="Индексируемая SCOPUS статья в зарубежных изданиях и сборниках трудов",1,0)</f>
        <v>0</v>
      </c>
      <c r="P37" s="111">
        <f>IF(Публикации!$D37="Индексируемая Web Of Science‎ статья в зарубежных изданиях и сборниках трудов",1,0)</f>
        <v>0</v>
      </c>
      <c r="Q37" s="111">
        <f>IF(Публикации!$D37="Неиндексируемая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37" s="111">
        <f>IF(Публикации!$D37="Неиндексируемая SCOPUS статья в зарубежных сборниках трудов и конференций",1,0)</f>
        <v>0</v>
      </c>
      <c r="S37" s="111">
        <f>IF(Публикации!$D37="Неиндексируемая Web Of Science‎ статья в зарубежных сборниках трудов и конференций",1,0)</f>
        <v>0</v>
      </c>
      <c r="T37" s="111">
        <f>IF(Публикации!$D37="Кафедральный сборник статей",1,0)</f>
        <v>0</v>
      </c>
      <c r="U37" s="111">
        <f>IF(Публикации!$D37="Сборник научных трудов филиала",1,0)</f>
        <v>0</v>
      </c>
      <c r="V37" s="111">
        <f>IF(Публикации!$D37="Методическое пособие",1,0)</f>
        <v>0</v>
      </c>
      <c r="W37" s="157">
        <f t="shared" si="1"/>
        <v>1</v>
      </c>
    </row>
    <row r="38" spans="1:23" ht="12.75" x14ac:dyDescent="0.2">
      <c r="A38" s="111">
        <f>IF(Публикации!$D38="Учебник с грифом УМО",1,0)</f>
        <v>0</v>
      </c>
      <c r="B38" s="111">
        <f>IF(Публикации!$D38="Учебник с грифом Минобрнауки России",1,0)</f>
        <v>0</v>
      </c>
      <c r="C38" s="111">
        <f>IF(Публикации!$D38="Учебник с другим грифом",1,0)</f>
        <v>0</v>
      </c>
      <c r="D38" s="111">
        <f>IF(Публикации!$D38="Учебник без грифа",1,0)</f>
        <v>0</v>
      </c>
      <c r="E38" s="111">
        <f>IF(Публикации!$D38="Электронный учебник",1,0)</f>
        <v>0</v>
      </c>
      <c r="F38" s="111">
        <f>IF(Публикации!$D38="Учебное пособие с грифом УМО",1,0)</f>
        <v>0</v>
      </c>
      <c r="G38" s="111">
        <f>IF(Публикации!$D38="Учебное пособие с грифом Минобрнауки России",1,0)</f>
        <v>0</v>
      </c>
      <c r="H38" s="111">
        <f>IF(Публикации!$D38="Учебное пособие с другим грифом",1,0)</f>
        <v>0</v>
      </c>
      <c r="I38" s="111">
        <f>IF(Публикации!$D38="Учебное пособие без грифа",1,0)</f>
        <v>0</v>
      </c>
      <c r="J38" s="111">
        <f>IF(Публикации!$D38="Учебная программа",1,0)</f>
        <v>0</v>
      </c>
      <c r="K38" s="111">
        <f>IF(Публикации!$D38="Монография, изданная в РФ",1,0)</f>
        <v>0</v>
      </c>
      <c r="L38" s="111">
        <f>IF(Публикации!$D38="Монография, изданная зарубежом",1,0)</f>
        <v>0</v>
      </c>
      <c r="M38" s="111">
        <f>IF(Публикации!$D38="Индексируемая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38" s="111">
        <f>IF(Публикации!$D38="Индексируемая РИНЦ статья в прочих российских изданиях",1,0)</f>
        <v>1</v>
      </c>
      <c r="O38" s="111">
        <f>IF(Публикации!$D38="Индексируемая SCOPUS статья в зарубежных изданиях и сборниках трудов",1,0)</f>
        <v>0</v>
      </c>
      <c r="P38" s="111">
        <f>IF(Публикации!$D38="Индексируемая Web Of Science‎ статья в зарубежных изданиях и сборниках трудов",1,0)</f>
        <v>0</v>
      </c>
      <c r="Q38" s="111">
        <f>IF(Публикации!$D38="Неиндексируемая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38" s="111">
        <f>IF(Публикации!$D38="Неиндексируемая SCOPUS статья в зарубежных сборниках трудов и конференций",1,0)</f>
        <v>0</v>
      </c>
      <c r="S38" s="111">
        <f>IF(Публикации!$D38="Неиндексируемая Web Of Science‎ статья в зарубежных сборниках трудов и конференций",1,0)</f>
        <v>0</v>
      </c>
      <c r="T38" s="111">
        <f>IF(Публикации!$D38="Кафедральный сборник статей",1,0)</f>
        <v>0</v>
      </c>
      <c r="U38" s="111">
        <f>IF(Публикации!$D38="Сборник научных трудов филиала",1,0)</f>
        <v>0</v>
      </c>
      <c r="V38" s="111">
        <f>IF(Публикации!$D38="Методическое пособие",1,0)</f>
        <v>0</v>
      </c>
      <c r="W38" s="157">
        <f t="shared" si="1"/>
        <v>1</v>
      </c>
    </row>
    <row r="39" spans="1:23" ht="12.75" x14ac:dyDescent="0.2">
      <c r="A39" s="111">
        <f>IF(Публикации!$D39="Учебник с грифом УМО",1,0)</f>
        <v>0</v>
      </c>
      <c r="B39" s="111">
        <f>IF(Публикации!$D39="Учебник с грифом Минобрнауки России",1,0)</f>
        <v>0</v>
      </c>
      <c r="C39" s="111">
        <f>IF(Публикации!$D39="Учебник с другим грифом",1,0)</f>
        <v>0</v>
      </c>
      <c r="D39" s="111">
        <f>IF(Публикации!$D39="Учебник без грифа",1,0)</f>
        <v>0</v>
      </c>
      <c r="E39" s="111">
        <f>IF(Публикации!$D39="Электронный учебник",1,0)</f>
        <v>0</v>
      </c>
      <c r="F39" s="111">
        <f>IF(Публикации!$D39="Учебное пособие с грифом УМО",1,0)</f>
        <v>0</v>
      </c>
      <c r="G39" s="111">
        <f>IF(Публикации!$D39="Учебное пособие с грифом Минобрнауки России",1,0)</f>
        <v>0</v>
      </c>
      <c r="H39" s="111">
        <f>IF(Публикации!$D39="Учебное пособие с другим грифом",1,0)</f>
        <v>0</v>
      </c>
      <c r="I39" s="111">
        <f>IF(Публикации!$D39="Учебное пособие без грифа",1,0)</f>
        <v>0</v>
      </c>
      <c r="J39" s="111">
        <f>IF(Публикации!$D39="Учебная программа",1,0)</f>
        <v>0</v>
      </c>
      <c r="K39" s="111">
        <f>IF(Публикации!$D39="Монография, изданная в РФ",1,0)</f>
        <v>0</v>
      </c>
      <c r="L39" s="111">
        <f>IF(Публикации!$D39="Монография, изданная зарубежом",1,0)</f>
        <v>0</v>
      </c>
      <c r="M39" s="111">
        <f>IF(Публикации!$D39="Индексируемая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39" s="111">
        <f>IF(Публикации!$D39="Индексируемая РИНЦ статья в прочих российских изданиях",1,0)</f>
        <v>1</v>
      </c>
      <c r="O39" s="111">
        <f>IF(Публикации!$D39="Индексируемая SCOPUS статья в зарубежных изданиях и сборниках трудов",1,0)</f>
        <v>0</v>
      </c>
      <c r="P39" s="111">
        <f>IF(Публикации!$D39="Индексируемая Web Of Science‎ статья в зарубежных изданиях и сборниках трудов",1,0)</f>
        <v>0</v>
      </c>
      <c r="Q39" s="111">
        <f>IF(Публикации!$D39="Неиндексируемая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39" s="111">
        <f>IF(Публикации!$D39="Неиндексируемая SCOPUS статья в зарубежных сборниках трудов и конференций",1,0)</f>
        <v>0</v>
      </c>
      <c r="S39" s="111">
        <f>IF(Публикации!$D39="Неиндексируемая Web Of Science‎ статья в зарубежных сборниках трудов и конференций",1,0)</f>
        <v>0</v>
      </c>
      <c r="T39" s="111">
        <f>IF(Публикации!$D39="Кафедральный сборник статей",1,0)</f>
        <v>0</v>
      </c>
      <c r="U39" s="111">
        <f>IF(Публикации!$D39="Сборник научных трудов филиала",1,0)</f>
        <v>0</v>
      </c>
      <c r="V39" s="111">
        <f>IF(Публикации!$D39="Методическое пособие",1,0)</f>
        <v>0</v>
      </c>
      <c r="W39" s="157">
        <f t="shared" si="1"/>
        <v>1</v>
      </c>
    </row>
    <row r="40" spans="1:23" ht="12.75" x14ac:dyDescent="0.2">
      <c r="A40" s="111">
        <f>IF(Публикации!$D40="Учебник с грифом УМО",1,0)</f>
        <v>0</v>
      </c>
      <c r="B40" s="111">
        <f>IF(Публикации!$D40="Учебник с грифом Минобрнауки России",1,0)</f>
        <v>0</v>
      </c>
      <c r="C40" s="111">
        <f>IF(Публикации!$D40="Учебник с другим грифом",1,0)</f>
        <v>0</v>
      </c>
      <c r="D40" s="111">
        <f>IF(Публикации!$D40="Учебник без грифа",1,0)</f>
        <v>0</v>
      </c>
      <c r="E40" s="111">
        <f>IF(Публикации!$D40="Электронный учебник",1,0)</f>
        <v>0</v>
      </c>
      <c r="F40" s="111">
        <f>IF(Публикации!$D40="Учебное пособие с грифом УМО",1,0)</f>
        <v>0</v>
      </c>
      <c r="G40" s="111">
        <f>IF(Публикации!$D40="Учебное пособие с грифом Минобрнауки России",1,0)</f>
        <v>0</v>
      </c>
      <c r="H40" s="111">
        <f>IF(Публикации!$D40="Учебное пособие с другим грифом",1,0)</f>
        <v>0</v>
      </c>
      <c r="I40" s="111">
        <f>IF(Публикации!$D40="Учебное пособие без грифа",1,0)</f>
        <v>0</v>
      </c>
      <c r="J40" s="111">
        <f>IF(Публикации!$D40="Учебная программа",1,0)</f>
        <v>0</v>
      </c>
      <c r="K40" s="111">
        <f>IF(Публикации!$D40="Монография, изданная в РФ",1,0)</f>
        <v>0</v>
      </c>
      <c r="L40" s="111">
        <f>IF(Публикации!$D40="Монография, изданная зарубежом",1,0)</f>
        <v>0</v>
      </c>
      <c r="M40" s="111">
        <f>IF(Публикации!$D40="Индексируемая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40" s="111">
        <f>IF(Публикации!$D40="Индексируемая РИНЦ статья в прочих российских изданиях",1,0)</f>
        <v>1</v>
      </c>
      <c r="O40" s="111">
        <f>IF(Публикации!$D40="Индексируемая SCOPUS статья в зарубежных изданиях и сборниках трудов",1,0)</f>
        <v>0</v>
      </c>
      <c r="P40" s="111">
        <f>IF(Публикации!$D40="Индексируемая Web Of Science‎ статья в зарубежных изданиях и сборниках трудов",1,0)</f>
        <v>0</v>
      </c>
      <c r="Q40" s="111">
        <f>IF(Публикации!$D40="Неиндексируемая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40" s="111">
        <f>IF(Публикации!$D40="Неиндексируемая SCOPUS статья в зарубежных сборниках трудов и конференций",1,0)</f>
        <v>0</v>
      </c>
      <c r="S40" s="111">
        <f>IF(Публикации!$D40="Неиндексируемая Web Of Science‎ статья в зарубежных сборниках трудов и конференций",1,0)</f>
        <v>0</v>
      </c>
      <c r="T40" s="111">
        <f>IF(Публикации!$D40="Кафедральный сборник статей",1,0)</f>
        <v>0</v>
      </c>
      <c r="U40" s="111">
        <f>IF(Публикации!$D40="Сборник научных трудов филиала",1,0)</f>
        <v>0</v>
      </c>
      <c r="V40" s="111">
        <f>IF(Публикации!$D40="Методическое пособие",1,0)</f>
        <v>0</v>
      </c>
      <c r="W40" s="157">
        <f t="shared" si="1"/>
        <v>1</v>
      </c>
    </row>
    <row r="41" spans="1:23" ht="12.75" x14ac:dyDescent="0.2">
      <c r="A41" s="111">
        <f>IF(Публикации!$D41="Учебник с грифом УМО",1,0)</f>
        <v>0</v>
      </c>
      <c r="B41" s="111">
        <f>IF(Публикации!$D41="Учебник с грифом Минобрнауки России",1,0)</f>
        <v>0</v>
      </c>
      <c r="C41" s="111">
        <f>IF(Публикации!$D41="Учебник с другим грифом",1,0)</f>
        <v>0</v>
      </c>
      <c r="D41" s="111">
        <f>IF(Публикации!$D41="Учебник без грифа",1,0)</f>
        <v>0</v>
      </c>
      <c r="E41" s="111">
        <f>IF(Публикации!$D41="Электронный учебник",1,0)</f>
        <v>0</v>
      </c>
      <c r="F41" s="111">
        <f>IF(Публикации!$D41="Учебное пособие с грифом УМО",1,0)</f>
        <v>0</v>
      </c>
      <c r="G41" s="111">
        <f>IF(Публикации!$D41="Учебное пособие с грифом Минобрнауки России",1,0)</f>
        <v>0</v>
      </c>
      <c r="H41" s="111">
        <f>IF(Публикации!$D41="Учебное пособие с другим грифом",1,0)</f>
        <v>0</v>
      </c>
      <c r="I41" s="111">
        <f>IF(Публикации!$D41="Учебное пособие без грифа",1,0)</f>
        <v>0</v>
      </c>
      <c r="J41" s="111">
        <f>IF(Публикации!$D41="Учебная программа",1,0)</f>
        <v>0</v>
      </c>
      <c r="K41" s="111">
        <f>IF(Публикации!$D41="Монография, изданная в РФ",1,0)</f>
        <v>0</v>
      </c>
      <c r="L41" s="111">
        <f>IF(Публикации!$D41="Монография, изданная зарубежом",1,0)</f>
        <v>0</v>
      </c>
      <c r="M41" s="111">
        <f>IF(Публикации!$D41="Индексируемая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41" s="111">
        <f>IF(Публикации!$D41="Индексируемая РИНЦ статья в прочих российских изданиях",1,0)</f>
        <v>1</v>
      </c>
      <c r="O41" s="111">
        <f>IF(Публикации!$D41="Индексируемая SCOPUS статья в зарубежных изданиях и сборниках трудов",1,0)</f>
        <v>0</v>
      </c>
      <c r="P41" s="111">
        <f>IF(Публикации!$D41="Индексируемая Web Of Science‎ статья в зарубежных изданиях и сборниках трудов",1,0)</f>
        <v>0</v>
      </c>
      <c r="Q41" s="111">
        <f>IF(Публикации!$D41="Неиндексируемая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41" s="111">
        <f>IF(Публикации!$D41="Неиндексируемая SCOPUS статья в зарубежных сборниках трудов и конференций",1,0)</f>
        <v>0</v>
      </c>
      <c r="S41" s="111">
        <f>IF(Публикации!$D41="Неиндексируемая Web Of Science‎ статья в зарубежных сборниках трудов и конференций",1,0)</f>
        <v>0</v>
      </c>
      <c r="T41" s="111">
        <f>IF(Публикации!$D41="Кафедральный сборник статей",1,0)</f>
        <v>0</v>
      </c>
      <c r="U41" s="111">
        <f>IF(Публикации!$D41="Сборник научных трудов филиала",1,0)</f>
        <v>0</v>
      </c>
      <c r="V41" s="111">
        <f>IF(Публикации!$D41="Методическое пособие",1,0)</f>
        <v>0</v>
      </c>
      <c r="W41" s="157">
        <f t="shared" si="1"/>
        <v>1</v>
      </c>
    </row>
    <row r="42" spans="1:23" ht="12.75" x14ac:dyDescent="0.2">
      <c r="A42" s="111">
        <f>IF(Публикации!$D42="Учебник с грифом УМО",1,0)</f>
        <v>0</v>
      </c>
      <c r="B42" s="111">
        <f>IF(Публикации!$D42="Учебник с грифом Минобрнауки России",1,0)</f>
        <v>0</v>
      </c>
      <c r="C42" s="111">
        <f>IF(Публикации!$D42="Учебник с другим грифом",1,0)</f>
        <v>0</v>
      </c>
      <c r="D42" s="111">
        <f>IF(Публикации!$D42="Учебник без грифа",1,0)</f>
        <v>0</v>
      </c>
      <c r="E42" s="111">
        <f>IF(Публикации!$D42="Электронный учебник",1,0)</f>
        <v>0</v>
      </c>
      <c r="F42" s="111">
        <f>IF(Публикации!$D42="Учебное пособие с грифом УМО",1,0)</f>
        <v>0</v>
      </c>
      <c r="G42" s="111">
        <f>IF(Публикации!$D42="Учебное пособие с грифом Минобрнауки России",1,0)</f>
        <v>0</v>
      </c>
      <c r="H42" s="111">
        <f>IF(Публикации!$D42="Учебное пособие с другим грифом",1,0)</f>
        <v>0</v>
      </c>
      <c r="I42" s="111">
        <f>IF(Публикации!$D42="Учебное пособие без грифа",1,0)</f>
        <v>0</v>
      </c>
      <c r="J42" s="111">
        <f>IF(Публикации!$D42="Учебная программа",1,0)</f>
        <v>0</v>
      </c>
      <c r="K42" s="111">
        <f>IF(Публикации!$D42="Монография, изданная в РФ",1,0)</f>
        <v>0</v>
      </c>
      <c r="L42" s="111">
        <f>IF(Публикации!$D42="Монография, изданная зарубежом",1,0)</f>
        <v>0</v>
      </c>
      <c r="M42" s="111">
        <f>IF(Публикации!$D42="Индексируемая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42" s="111">
        <f>IF(Публикации!$D42="Индексируемая РИНЦ статья в прочих российских изданиях",1,0)</f>
        <v>0</v>
      </c>
      <c r="O42" s="111">
        <f>IF(Публикации!$D42="Индексируемая SCOPUS статья в зарубежных изданиях и сборниках трудов",1,0)</f>
        <v>0</v>
      </c>
      <c r="P42" s="111">
        <f>IF(Публикации!$D42="Индексируемая Web Of Science‎ статья в зарубежных изданиях и сборниках трудов",1,0)</f>
        <v>0</v>
      </c>
      <c r="Q42" s="111">
        <f>IF(Публикации!$D42="Неиндексируемая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42" s="111">
        <f>IF(Публикации!$D42="Неиндексируемая SCOPUS статья в зарубежных сборниках трудов и конференций",1,0)</f>
        <v>0</v>
      </c>
      <c r="S42" s="111">
        <f>IF(Публикации!$D42="Неиндексируемая Web Of Science‎ статья в зарубежных сборниках трудов и конференций",1,0)</f>
        <v>0</v>
      </c>
      <c r="T42" s="111">
        <f>IF(Публикации!$D42="Кафедральный сборник статей",1,0)</f>
        <v>0</v>
      </c>
      <c r="U42" s="111">
        <f>IF(Публикации!$D42="Сборник научных трудов филиала",1,0)</f>
        <v>0</v>
      </c>
      <c r="V42" s="111">
        <f>IF(Публикации!$D42="Методическое пособие",1,0)</f>
        <v>0</v>
      </c>
      <c r="W42" s="157">
        <f t="shared" si="1"/>
        <v>1</v>
      </c>
    </row>
    <row r="43" spans="1:23" ht="12.75" x14ac:dyDescent="0.2">
      <c r="A43" s="111">
        <f>IF(Публикации!$D43="Учебник с грифом УМО",1,0)</f>
        <v>0</v>
      </c>
      <c r="B43" s="111">
        <f>IF(Публикации!$D43="Учебник с грифом Минобрнауки России",1,0)</f>
        <v>0</v>
      </c>
      <c r="C43" s="111">
        <f>IF(Публикации!$D43="Учебник с другим грифом",1,0)</f>
        <v>0</v>
      </c>
      <c r="D43" s="111">
        <f>IF(Публикации!$D43="Учебник без грифа",1,0)</f>
        <v>0</v>
      </c>
      <c r="E43" s="111">
        <f>IF(Публикации!$D43="Электронный учебник",1,0)</f>
        <v>0</v>
      </c>
      <c r="F43" s="111">
        <f>IF(Публикации!$D43="Учебное пособие с грифом УМО",1,0)</f>
        <v>0</v>
      </c>
      <c r="G43" s="111">
        <f>IF(Публикации!$D43="Учебное пособие с грифом Минобрнауки России",1,0)</f>
        <v>0</v>
      </c>
      <c r="H43" s="111">
        <f>IF(Публикации!$D43="Учебное пособие с другим грифом",1,0)</f>
        <v>0</v>
      </c>
      <c r="I43" s="111">
        <f>IF(Публикации!$D43="Учебное пособие без грифа",1,0)</f>
        <v>0</v>
      </c>
      <c r="J43" s="111">
        <f>IF(Публикации!$D43="Учебная программа",1,0)</f>
        <v>0</v>
      </c>
      <c r="K43" s="111">
        <f>IF(Публикации!$D43="Монография, изданная в РФ",1,0)</f>
        <v>0</v>
      </c>
      <c r="L43" s="111">
        <f>IF(Публикации!$D43="Монография, изданная зарубежом",1,0)</f>
        <v>0</v>
      </c>
      <c r="M43" s="111">
        <f>IF(Публикации!$D43="Индексируемая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43" s="111">
        <f>IF(Публикации!$D43="Индексируемая РИНЦ статья в прочих российских изданиях",1,0)</f>
        <v>0</v>
      </c>
      <c r="O43" s="111">
        <f>IF(Публикации!$D43="Индексируемая SCOPUS статья в зарубежных изданиях и сборниках трудов",1,0)</f>
        <v>0</v>
      </c>
      <c r="P43" s="111">
        <f>IF(Публикации!$D43="Индексируемая Web Of Science‎ статья в зарубежных изданиях и сборниках трудов",1,0)</f>
        <v>0</v>
      </c>
      <c r="Q43" s="111">
        <f>IF(Публикации!$D43="Неиндексируемая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43" s="111">
        <f>IF(Публикации!$D43="Неиндексируемая SCOPUS статья в зарубежных сборниках трудов и конференций",1,0)</f>
        <v>0</v>
      </c>
      <c r="S43" s="111">
        <f>IF(Публикации!$D43="Неиндексируемая Web Of Science‎ статья в зарубежных сборниках трудов и конференций",1,0)</f>
        <v>0</v>
      </c>
      <c r="T43" s="111">
        <f>IF(Публикации!$D43="Кафедральный сборник статей",1,0)</f>
        <v>0</v>
      </c>
      <c r="U43" s="111">
        <f>IF(Публикации!$D43="Сборник научных трудов филиала",1,0)</f>
        <v>0</v>
      </c>
      <c r="V43" s="111">
        <f>IF(Публикации!$D43="Методическое пособие",1,0)</f>
        <v>0</v>
      </c>
      <c r="W43" s="157">
        <f t="shared" si="1"/>
        <v>1</v>
      </c>
    </row>
    <row r="44" spans="1:23" ht="12.75" x14ac:dyDescent="0.2">
      <c r="A44" s="111">
        <f>IF(Публикации!$D44="Учебник с грифом УМО",1,0)</f>
        <v>1</v>
      </c>
      <c r="B44" s="111">
        <f>IF(Публикации!$D44="Учебник с грифом Минобрнауки России",1,0)</f>
        <v>0</v>
      </c>
      <c r="C44" s="111">
        <f>IF(Публикации!$D44="Учебник с другим грифом",1,0)</f>
        <v>0</v>
      </c>
      <c r="D44" s="111">
        <f>IF(Публикации!$D44="Учебник без грифа",1,0)</f>
        <v>0</v>
      </c>
      <c r="E44" s="111">
        <f>IF(Публикации!$D44="Электронный учебник",1,0)</f>
        <v>0</v>
      </c>
      <c r="F44" s="111">
        <f>IF(Публикации!$D44="Учебное пособие с грифом УМО",1,0)</f>
        <v>0</v>
      </c>
      <c r="G44" s="111">
        <f>IF(Публикации!$D44="Учебное пособие с грифом Минобрнауки России",1,0)</f>
        <v>0</v>
      </c>
      <c r="H44" s="111">
        <f>IF(Публикации!$D44="Учебное пособие с другим грифом",1,0)</f>
        <v>0</v>
      </c>
      <c r="I44" s="111">
        <f>IF(Публикации!$D44="Учебное пособие без грифа",1,0)</f>
        <v>0</v>
      </c>
      <c r="J44" s="111">
        <f>IF(Публикации!$D44="Учебная программа",1,0)</f>
        <v>0</v>
      </c>
      <c r="K44" s="111">
        <f>IF(Публикации!$D44="Монография, изданная в РФ",1,0)</f>
        <v>0</v>
      </c>
      <c r="L44" s="111">
        <f>IF(Публикации!$D44="Монография, изданная зарубежом",1,0)</f>
        <v>0</v>
      </c>
      <c r="M44" s="111">
        <f>IF(Публикации!$D44="Индексируемая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44" s="111">
        <f>IF(Публикации!$D44="Индексируемая РИНЦ статья в прочих российских изданиях",1,0)</f>
        <v>0</v>
      </c>
      <c r="O44" s="111">
        <f>IF(Публикации!$D44="Индексируемая SCOPUS статья в зарубежных изданиях и сборниках трудов",1,0)</f>
        <v>0</v>
      </c>
      <c r="P44" s="111">
        <f>IF(Публикации!$D44="Индексируемая Web Of Science‎ статья в зарубежных изданиях и сборниках трудов",1,0)</f>
        <v>0</v>
      </c>
      <c r="Q44" s="111">
        <f>IF(Публикации!$D44="Неиндексируемая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44" s="111">
        <f>IF(Публикации!$D44="Неиндексируемая SCOPUS статья в зарубежных сборниках трудов и конференций",1,0)</f>
        <v>0</v>
      </c>
      <c r="S44" s="111">
        <f>IF(Публикации!$D44="Неиндексируемая Web Of Science‎ статья в зарубежных сборниках трудов и конференций",1,0)</f>
        <v>0</v>
      </c>
      <c r="T44" s="111">
        <f>IF(Публикации!$D44="Кафедральный сборник статей",1,0)</f>
        <v>0</v>
      </c>
      <c r="U44" s="111">
        <f>IF(Публикации!$D44="Сборник научных трудов филиала",1,0)</f>
        <v>0</v>
      </c>
      <c r="V44" s="111">
        <f>IF(Публикации!$D44="Методическое пособие",1,0)</f>
        <v>0</v>
      </c>
      <c r="W44" s="157">
        <f t="shared" si="1"/>
        <v>1</v>
      </c>
    </row>
    <row r="45" spans="1:23" ht="12.75" x14ac:dyDescent="0.2">
      <c r="A45" s="111">
        <f>IF(Публикации!$D45="Учебник с грифом УМО",1,0)</f>
        <v>0</v>
      </c>
      <c r="B45" s="111">
        <f>IF(Публикации!$D45="Учебник с грифом Минобрнауки России",1,0)</f>
        <v>0</v>
      </c>
      <c r="C45" s="111">
        <f>IF(Публикации!$D45="Учебник с другим грифом",1,0)</f>
        <v>0</v>
      </c>
      <c r="D45" s="111">
        <f>IF(Публикации!$D45="Учебник без грифа",1,0)</f>
        <v>0</v>
      </c>
      <c r="E45" s="111">
        <f>IF(Публикации!$D45="Электронный учебник",1,0)</f>
        <v>0</v>
      </c>
      <c r="F45" s="111">
        <f>IF(Публикации!$D45="Учебное пособие с грифом УМО",1,0)</f>
        <v>0</v>
      </c>
      <c r="G45" s="111">
        <f>IF(Публикации!$D45="Учебное пособие с грифом Минобрнауки России",1,0)</f>
        <v>0</v>
      </c>
      <c r="H45" s="111">
        <f>IF(Публикации!$D45="Учебное пособие с другим грифом",1,0)</f>
        <v>0</v>
      </c>
      <c r="I45" s="111">
        <f>IF(Публикации!$D45="Учебное пособие без грифа",1,0)</f>
        <v>1</v>
      </c>
      <c r="J45" s="111">
        <f>IF(Публикации!$D45="Учебная программа",1,0)</f>
        <v>0</v>
      </c>
      <c r="K45" s="111">
        <f>IF(Публикации!$D45="Монография, изданная в РФ",1,0)</f>
        <v>0</v>
      </c>
      <c r="L45" s="111">
        <f>IF(Публикации!$D45="Монография, изданная зарубежом",1,0)</f>
        <v>0</v>
      </c>
      <c r="M45" s="111">
        <f>IF(Публикации!$D45="Индексируемая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45" s="111">
        <f>IF(Публикации!$D45="Индексируемая РИНЦ статья в прочих российских изданиях",1,0)</f>
        <v>0</v>
      </c>
      <c r="O45" s="111">
        <f>IF(Публикации!$D45="Индексируемая SCOPUS статья в зарубежных изданиях и сборниках трудов",1,0)</f>
        <v>0</v>
      </c>
      <c r="P45" s="111">
        <f>IF(Публикации!$D45="Индексируемая Web Of Science‎ статья в зарубежных изданиях и сборниках трудов",1,0)</f>
        <v>0</v>
      </c>
      <c r="Q45" s="111">
        <f>IF(Публикации!$D45="Неиндексируемая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45" s="111">
        <f>IF(Публикации!$D45="Неиндексируемая SCOPUS статья в зарубежных сборниках трудов и конференций",1,0)</f>
        <v>0</v>
      </c>
      <c r="S45" s="111">
        <f>IF(Публикации!$D45="Неиндексируемая Web Of Science‎ статья в зарубежных сборниках трудов и конференций",1,0)</f>
        <v>0</v>
      </c>
      <c r="T45" s="111">
        <f>IF(Публикации!$D45="Кафедральный сборник статей",1,0)</f>
        <v>0</v>
      </c>
      <c r="U45" s="111">
        <f>IF(Публикации!$D45="Сборник научных трудов филиала",1,0)</f>
        <v>0</v>
      </c>
      <c r="V45" s="111">
        <f>IF(Публикации!$D45="Методическое пособие",1,0)</f>
        <v>0</v>
      </c>
      <c r="W45" s="157">
        <f t="shared" si="1"/>
        <v>1</v>
      </c>
    </row>
    <row r="46" spans="1:23" ht="12.75" x14ac:dyDescent="0.2">
      <c r="A46" s="111">
        <f>IF(Публикации!$D46="Учебник с грифом УМО",1,0)</f>
        <v>0</v>
      </c>
      <c r="B46" s="111">
        <f>IF(Публикации!$D46="Учебник с грифом Минобрнауки России",1,0)</f>
        <v>0</v>
      </c>
      <c r="C46" s="111">
        <f>IF(Публикации!$D46="Учебник с другим грифом",1,0)</f>
        <v>0</v>
      </c>
      <c r="D46" s="111">
        <f>IF(Публикации!$D46="Учебник без грифа",1,0)</f>
        <v>0</v>
      </c>
      <c r="E46" s="111">
        <f>IF(Публикации!$D46="Электронный учебник",1,0)</f>
        <v>0</v>
      </c>
      <c r="F46" s="111">
        <f>IF(Публикации!$D46="Учебное пособие с грифом УМО",1,0)</f>
        <v>0</v>
      </c>
      <c r="G46" s="111">
        <f>IF(Публикации!$D46="Учебное пособие с грифом Минобрнауки России",1,0)</f>
        <v>0</v>
      </c>
      <c r="H46" s="111">
        <f>IF(Публикации!$D46="Учебное пособие с другим грифом",1,0)</f>
        <v>0</v>
      </c>
      <c r="I46" s="111">
        <f>IF(Публикации!$D46="Учебное пособие без грифа",1,0)</f>
        <v>0</v>
      </c>
      <c r="J46" s="111">
        <f>IF(Публикации!$D46="Учебная программа",1,0)</f>
        <v>0</v>
      </c>
      <c r="K46" s="111">
        <f>IF(Публикации!$D46="Монография, изданная в РФ",1,0)</f>
        <v>0</v>
      </c>
      <c r="L46" s="111">
        <f>IF(Публикации!$D46="Монография, изданная зарубежом",1,0)</f>
        <v>0</v>
      </c>
      <c r="M46" s="111">
        <f>IF(Публикации!$D46="Индексируемая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46" s="111">
        <f>IF(Публикации!$D46="Индексируемая РИНЦ статья в прочих российских изданиях",1,0)</f>
        <v>1</v>
      </c>
      <c r="O46" s="111">
        <f>IF(Публикации!$D46="Индексируемая SCOPUS статья в зарубежных изданиях и сборниках трудов",1,0)</f>
        <v>0</v>
      </c>
      <c r="P46" s="111">
        <f>IF(Публикации!$D46="Индексируемая Web Of Science‎ статья в зарубежных изданиях и сборниках трудов",1,0)</f>
        <v>0</v>
      </c>
      <c r="Q46" s="111">
        <f>IF(Публикации!$D46="Неиндексируемая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46" s="111">
        <f>IF(Публикации!$D46="Неиндексируемая SCOPUS статья в зарубежных сборниках трудов и конференций",1,0)</f>
        <v>0</v>
      </c>
      <c r="S46" s="111">
        <f>IF(Публикации!$D46="Неиндексируемая Web Of Science‎ статья в зарубежных сборниках трудов и конференций",1,0)</f>
        <v>0</v>
      </c>
      <c r="T46" s="111">
        <f>IF(Публикации!$D46="Кафедральный сборник статей",1,0)</f>
        <v>0</v>
      </c>
      <c r="U46" s="111">
        <f>IF(Публикации!$D46="Сборник научных трудов филиала",1,0)</f>
        <v>0</v>
      </c>
      <c r="V46" s="111">
        <f>IF(Публикации!$D46="Методическое пособие",1,0)</f>
        <v>0</v>
      </c>
      <c r="W46" s="157">
        <f t="shared" si="1"/>
        <v>1</v>
      </c>
    </row>
    <row r="47" spans="1:23" ht="12.75" x14ac:dyDescent="0.2">
      <c r="A47" s="111">
        <f>IF(Публикации!$D47="Учебник с грифом УМО",1,0)</f>
        <v>0</v>
      </c>
      <c r="B47" s="111">
        <f>IF(Публикации!$D47="Учебник с грифом Минобрнауки России",1,0)</f>
        <v>0</v>
      </c>
      <c r="C47" s="111">
        <f>IF(Публикации!$D47="Учебник с другим грифом",1,0)</f>
        <v>0</v>
      </c>
      <c r="D47" s="111">
        <f>IF(Публикации!$D47="Учебник без грифа",1,0)</f>
        <v>0</v>
      </c>
      <c r="E47" s="111">
        <f>IF(Публикации!$D47="Электронный учебник",1,0)</f>
        <v>0</v>
      </c>
      <c r="F47" s="111">
        <f>IF(Публикации!$D47="Учебное пособие с грифом УМО",1,0)</f>
        <v>0</v>
      </c>
      <c r="G47" s="111">
        <f>IF(Публикации!$D47="Учебное пособие с грифом Минобрнауки России",1,0)</f>
        <v>0</v>
      </c>
      <c r="H47" s="111">
        <f>IF(Публикации!$D47="Учебное пособие с другим грифом",1,0)</f>
        <v>0</v>
      </c>
      <c r="I47" s="111">
        <f>IF(Публикации!$D47="Учебное пособие без грифа",1,0)</f>
        <v>0</v>
      </c>
      <c r="J47" s="111">
        <f>IF(Публикации!$D47="Учебная программа",1,0)</f>
        <v>0</v>
      </c>
      <c r="K47" s="111">
        <f>IF(Публикации!$D47="Монография, изданная в РФ",1,0)</f>
        <v>0</v>
      </c>
      <c r="L47" s="111">
        <f>IF(Публикации!$D47="Монография, изданная зарубежом",1,0)</f>
        <v>0</v>
      </c>
      <c r="M47" s="111">
        <f>IF(Публикации!$D47="Индексируемая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47" s="111">
        <f>IF(Публикации!$D47="Индексируемая РИНЦ статья в прочих российских изданиях",1,0)</f>
        <v>0</v>
      </c>
      <c r="O47" s="111">
        <f>IF(Публикации!$D47="Индексируемая SCOPUS статья в зарубежных изданиях и сборниках трудов",1,0)</f>
        <v>0</v>
      </c>
      <c r="P47" s="111">
        <f>IF(Публикации!$D47="Индексируемая Web Of Science‎ статья в зарубежных изданиях и сборниках трудов",1,0)</f>
        <v>0</v>
      </c>
      <c r="Q47" s="111">
        <f>IF(Публикации!$D47="Неиндексируемая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47" s="111">
        <f>IF(Публикации!$D47="Неиндексируемая SCOPUS статья в зарубежных сборниках трудов и конференций",1,0)</f>
        <v>0</v>
      </c>
      <c r="S47" s="111">
        <f>IF(Публикации!$D47="Неиндексируемая Web Of Science‎ статья в зарубежных сборниках трудов и конференций",1,0)</f>
        <v>0</v>
      </c>
      <c r="T47" s="111">
        <f>IF(Публикации!$D47="Кафедральный сборник статей",1,0)</f>
        <v>0</v>
      </c>
      <c r="U47" s="111">
        <f>IF(Публикации!$D47="Сборник научных трудов филиала",1,0)</f>
        <v>0</v>
      </c>
      <c r="V47" s="111">
        <f>IF(Публикации!$D47="Методическое пособие",1,0)</f>
        <v>0</v>
      </c>
      <c r="W47" s="157">
        <f t="shared" si="1"/>
        <v>1</v>
      </c>
    </row>
    <row r="48" spans="1:23" ht="12.75" x14ac:dyDescent="0.2">
      <c r="A48" s="111">
        <f>IF(Публикации!$D48="Учебник с грифом УМО",1,0)</f>
        <v>0</v>
      </c>
      <c r="B48" s="111">
        <f>IF(Публикации!$D48="Учебник с грифом Минобрнауки России",1,0)</f>
        <v>0</v>
      </c>
      <c r="C48" s="111">
        <f>IF(Публикации!$D48="Учебник с другим грифом",1,0)</f>
        <v>0</v>
      </c>
      <c r="D48" s="111">
        <f>IF(Публикации!$D48="Учебник без грифа",1,0)</f>
        <v>0</v>
      </c>
      <c r="E48" s="111">
        <f>IF(Публикации!$D48="Электронный учебник",1,0)</f>
        <v>0</v>
      </c>
      <c r="F48" s="111">
        <f>IF(Публикации!$D48="Учебное пособие с грифом УМО",1,0)</f>
        <v>0</v>
      </c>
      <c r="G48" s="111">
        <f>IF(Публикации!$D48="Учебное пособие с грифом Минобрнауки России",1,0)</f>
        <v>0</v>
      </c>
      <c r="H48" s="111">
        <f>IF(Публикации!$D48="Учебное пособие с другим грифом",1,0)</f>
        <v>0</v>
      </c>
      <c r="I48" s="111">
        <f>IF(Публикации!$D48="Учебное пособие без грифа",1,0)</f>
        <v>0</v>
      </c>
      <c r="J48" s="111">
        <f>IF(Публикации!$D48="Учебная программа",1,0)</f>
        <v>0</v>
      </c>
      <c r="K48" s="111">
        <f>IF(Публикации!$D48="Монография, изданная в РФ",1,0)</f>
        <v>0</v>
      </c>
      <c r="L48" s="111">
        <f>IF(Публикации!$D48="Монография, изданная зарубежом",1,0)</f>
        <v>0</v>
      </c>
      <c r="M48" s="111">
        <f>IF(Публикации!$D48="Индексируемая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48" s="111">
        <f>IF(Публикации!$D48="Индексируемая РИНЦ статья в прочих российских изданиях",1,0)</f>
        <v>1</v>
      </c>
      <c r="O48" s="111">
        <f>IF(Публикации!$D48="Индексируемая SCOPUS статья в зарубежных изданиях и сборниках трудов",1,0)</f>
        <v>0</v>
      </c>
      <c r="P48" s="111">
        <f>IF(Публикации!$D48="Индексируемая Web Of Science‎ статья в зарубежных изданиях и сборниках трудов",1,0)</f>
        <v>0</v>
      </c>
      <c r="Q48" s="111">
        <f>IF(Публикации!$D48="Неиндексируемая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48" s="111">
        <f>IF(Публикации!$D48="Неиндексируемая SCOPUS статья в зарубежных сборниках трудов и конференций",1,0)</f>
        <v>0</v>
      </c>
      <c r="S48" s="111">
        <f>IF(Публикации!$D48="Неиндексируемая Web Of Science‎ статья в зарубежных сборниках трудов и конференций",1,0)</f>
        <v>0</v>
      </c>
      <c r="T48" s="111">
        <f>IF(Публикации!$D48="Кафедральный сборник статей",1,0)</f>
        <v>0</v>
      </c>
      <c r="U48" s="111">
        <f>IF(Публикации!$D48="Сборник научных трудов филиала",1,0)</f>
        <v>0</v>
      </c>
      <c r="V48" s="111">
        <f>IF(Публикации!$D48="Методическое пособие",1,0)</f>
        <v>0</v>
      </c>
      <c r="W48" s="157">
        <f t="shared" si="1"/>
        <v>1</v>
      </c>
    </row>
    <row r="49" spans="1:23" ht="12.75" x14ac:dyDescent="0.2">
      <c r="A49" s="111">
        <f>IF(Публикации!$D49="Учебник с грифом УМО",1,0)</f>
        <v>0</v>
      </c>
      <c r="B49" s="111">
        <f>IF(Публикации!$D49="Учебник с грифом Минобрнауки России",1,0)</f>
        <v>0</v>
      </c>
      <c r="C49" s="111">
        <f>IF(Публикации!$D49="Учебник с другим грифом",1,0)</f>
        <v>0</v>
      </c>
      <c r="D49" s="111">
        <f>IF(Публикации!$D49="Учебник без грифа",1,0)</f>
        <v>0</v>
      </c>
      <c r="E49" s="111">
        <f>IF(Публикации!$D49="Электронный учебник",1,0)</f>
        <v>0</v>
      </c>
      <c r="F49" s="111">
        <f>IF(Публикации!$D49="Учебное пособие с грифом УМО",1,0)</f>
        <v>0</v>
      </c>
      <c r="G49" s="111">
        <f>IF(Публикации!$D49="Учебное пособие с грифом Минобрнауки России",1,0)</f>
        <v>0</v>
      </c>
      <c r="H49" s="111">
        <f>IF(Публикации!$D49="Учебное пособие с другим грифом",1,0)</f>
        <v>0</v>
      </c>
      <c r="I49" s="111">
        <f>IF(Публикации!$D49="Учебное пособие без грифа",1,0)</f>
        <v>0</v>
      </c>
      <c r="J49" s="111">
        <f>IF(Публикации!$D49="Учебная программа",1,0)</f>
        <v>0</v>
      </c>
      <c r="K49" s="111">
        <f>IF(Публикации!$D49="Монография, изданная в РФ",1,0)</f>
        <v>0</v>
      </c>
      <c r="L49" s="111">
        <f>IF(Публикации!$D49="Монография, изданная зарубежом",1,0)</f>
        <v>0</v>
      </c>
      <c r="M49" s="111">
        <f>IF(Публикации!$D49="Индексируемая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49" s="111">
        <f>IF(Публикации!$D49="Индексируемая РИНЦ статья в прочих российских изданиях",1,0)</f>
        <v>0</v>
      </c>
      <c r="O49" s="111">
        <f>IF(Публикации!$D49="Индексируемая SCOPUS статья в зарубежных изданиях и сборниках трудов",1,0)</f>
        <v>0</v>
      </c>
      <c r="P49" s="111">
        <f>IF(Публикации!$D49="Индексируемая Web Of Science‎ статья в зарубежных изданиях и сборниках трудов",1,0)</f>
        <v>0</v>
      </c>
      <c r="Q49" s="111">
        <f>IF(Публикации!$D49="Неиндексируемая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49" s="111">
        <f>IF(Публикации!$D49="Неиндексируемая SCOPUS статья в зарубежных сборниках трудов и конференций",1,0)</f>
        <v>0</v>
      </c>
      <c r="S49" s="111">
        <f>IF(Публикации!$D49="Неиндексируемая Web Of Science‎ статья в зарубежных сборниках трудов и конференций",1,0)</f>
        <v>0</v>
      </c>
      <c r="T49" s="111">
        <f>IF(Публикации!$D49="Кафедральный сборник статей",1,0)</f>
        <v>0</v>
      </c>
      <c r="U49" s="111">
        <f>IF(Публикации!$D49="Сборник научных трудов филиала",1,0)</f>
        <v>1</v>
      </c>
      <c r="V49" s="111">
        <f>IF(Публикации!$D49="Методическое пособие",1,0)</f>
        <v>0</v>
      </c>
      <c r="W49" s="157">
        <f t="shared" si="1"/>
        <v>1</v>
      </c>
    </row>
    <row r="50" spans="1:23" ht="12.75" x14ac:dyDescent="0.2">
      <c r="A50" s="111">
        <f>IF(Публикации!$D50="Учебник с грифом УМО",1,0)</f>
        <v>0</v>
      </c>
      <c r="B50" s="111">
        <f>IF(Публикации!$D50="Учебник с грифом Минобрнауки России",1,0)</f>
        <v>0</v>
      </c>
      <c r="C50" s="111">
        <f>IF(Публикации!$D50="Учебник с другим грифом",1,0)</f>
        <v>0</v>
      </c>
      <c r="D50" s="111">
        <f>IF(Публикации!$D50="Учебник без грифа",1,0)</f>
        <v>0</v>
      </c>
      <c r="E50" s="111">
        <f>IF(Публикации!$D50="Электронный учебник",1,0)</f>
        <v>1</v>
      </c>
      <c r="F50" s="111">
        <f>IF(Публикации!$D50="Учебное пособие с грифом УМО",1,0)</f>
        <v>0</v>
      </c>
      <c r="G50" s="111">
        <f>IF(Публикации!$D50="Учебное пособие с грифом Минобрнауки России",1,0)</f>
        <v>0</v>
      </c>
      <c r="H50" s="111">
        <f>IF(Публикации!$D50="Учебное пособие с другим грифом",1,0)</f>
        <v>0</v>
      </c>
      <c r="I50" s="111">
        <f>IF(Публикации!$D50="Учебное пособие без грифа",1,0)</f>
        <v>0</v>
      </c>
      <c r="J50" s="111">
        <f>IF(Публикации!$D50="Учебная программа",1,0)</f>
        <v>0</v>
      </c>
      <c r="K50" s="111">
        <f>IF(Публикации!$D50="Монография, изданная в РФ",1,0)</f>
        <v>0</v>
      </c>
      <c r="L50" s="111">
        <f>IF(Публикации!$D50="Монография, изданная зарубежом",1,0)</f>
        <v>0</v>
      </c>
      <c r="M50" s="111">
        <f>IF(Публикации!$D50="Индексируемая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50" s="111">
        <f>IF(Публикации!$D50="Индексируемая РИНЦ статья в прочих российских изданиях",1,0)</f>
        <v>0</v>
      </c>
      <c r="O50" s="111">
        <f>IF(Публикации!$D50="Индексируемая SCOPUS статья в зарубежных изданиях и сборниках трудов",1,0)</f>
        <v>0</v>
      </c>
      <c r="P50" s="111">
        <f>IF(Публикации!$D50="Индексируемая Web Of Science‎ статья в зарубежных изданиях и сборниках трудов",1,0)</f>
        <v>0</v>
      </c>
      <c r="Q50" s="111">
        <f>IF(Публикации!$D50="Неиндексируемая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50" s="111">
        <f>IF(Публикации!$D50="Неиндексируемая SCOPUS статья в зарубежных сборниках трудов и конференций",1,0)</f>
        <v>0</v>
      </c>
      <c r="S50" s="111">
        <f>IF(Публикации!$D50="Неиндексируемая Web Of Science‎ статья в зарубежных сборниках трудов и конференций",1,0)</f>
        <v>0</v>
      </c>
      <c r="T50" s="111">
        <f>IF(Публикации!$D50="Кафедральный сборник статей",1,0)</f>
        <v>0</v>
      </c>
      <c r="U50" s="111">
        <f>IF(Публикации!$D50="Сборник научных трудов филиала",1,0)</f>
        <v>0</v>
      </c>
      <c r="V50" s="111">
        <f>IF(Публикации!$D50="Методическое пособие",1,0)</f>
        <v>0</v>
      </c>
      <c r="W50" s="157">
        <f t="shared" si="1"/>
        <v>1</v>
      </c>
    </row>
    <row r="51" spans="1:23" ht="12.75" x14ac:dyDescent="0.2">
      <c r="A51" s="111">
        <f>IF(Публикации!$D51="Учебник с грифом УМО",1,0)</f>
        <v>0</v>
      </c>
      <c r="B51" s="111">
        <f>IF(Публикации!$D51="Учебник с грифом Минобрнауки России",1,0)</f>
        <v>0</v>
      </c>
      <c r="C51" s="111">
        <f>IF(Публикации!$D51="Учебник с другим грифом",1,0)</f>
        <v>0</v>
      </c>
      <c r="D51" s="111">
        <f>IF(Публикации!$D51="Учебник без грифа",1,0)</f>
        <v>0</v>
      </c>
      <c r="E51" s="111">
        <f>IF(Публикации!$D51="Электронный учебник",1,0)</f>
        <v>1</v>
      </c>
      <c r="F51" s="111">
        <f>IF(Публикации!$D51="Учебное пособие с грифом УМО",1,0)</f>
        <v>0</v>
      </c>
      <c r="G51" s="111">
        <f>IF(Публикации!$D51="Учебное пособие с грифом Минобрнауки России",1,0)</f>
        <v>0</v>
      </c>
      <c r="H51" s="111">
        <f>IF(Публикации!$D51="Учебное пособие с другим грифом",1,0)</f>
        <v>0</v>
      </c>
      <c r="I51" s="111">
        <f>IF(Публикации!$D51="Учебное пособие без грифа",1,0)</f>
        <v>0</v>
      </c>
      <c r="J51" s="111">
        <f>IF(Публикации!$D51="Учебная программа",1,0)</f>
        <v>0</v>
      </c>
      <c r="K51" s="111">
        <f>IF(Публикации!$D51="Монография, изданная в РФ",1,0)</f>
        <v>0</v>
      </c>
      <c r="L51" s="111">
        <f>IF(Публикации!$D51="Монография, изданная зарубежом",1,0)</f>
        <v>0</v>
      </c>
      <c r="M51" s="111">
        <f>IF(Публикации!$D51="Индексируемая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51" s="111">
        <f>IF(Публикации!$D51="Индексируемая РИНЦ статья в прочих российских изданиях",1,0)</f>
        <v>0</v>
      </c>
      <c r="O51" s="111">
        <f>IF(Публикации!$D51="Индексируемая SCOPUS статья в зарубежных изданиях и сборниках трудов",1,0)</f>
        <v>0</v>
      </c>
      <c r="P51" s="111">
        <f>IF(Публикации!$D51="Индексируемая Web Of Science‎ статья в зарубежных изданиях и сборниках трудов",1,0)</f>
        <v>0</v>
      </c>
      <c r="Q51" s="111">
        <f>IF(Публикации!$D51="Неиндексируемая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51" s="111">
        <f>IF(Публикации!$D51="Неиндексируемая SCOPUS статья в зарубежных сборниках трудов и конференций",1,0)</f>
        <v>0</v>
      </c>
      <c r="S51" s="111">
        <f>IF(Публикации!$D51="Неиндексируемая Web Of Science‎ статья в зарубежных сборниках трудов и конференций",1,0)</f>
        <v>0</v>
      </c>
      <c r="T51" s="111">
        <f>IF(Публикации!$D51="Кафедральный сборник статей",1,0)</f>
        <v>0</v>
      </c>
      <c r="U51" s="111">
        <f>IF(Публикации!$D51="Сборник научных трудов филиала",1,0)</f>
        <v>0</v>
      </c>
      <c r="V51" s="111">
        <f>IF(Публикации!$D51="Методическое пособие",1,0)</f>
        <v>0</v>
      </c>
      <c r="W51" s="157">
        <f t="shared" si="1"/>
        <v>1</v>
      </c>
    </row>
    <row r="52" spans="1:23" ht="12.75" x14ac:dyDescent="0.2">
      <c r="A52" s="111">
        <f>IF(Публикации!$D52="Учебник с грифом УМО",1,0)</f>
        <v>0</v>
      </c>
      <c r="B52" s="111">
        <f>IF(Публикации!$D52="Учебник с грифом Минобрнауки России",1,0)</f>
        <v>0</v>
      </c>
      <c r="C52" s="111">
        <f>IF(Публикации!$D52="Учебник с другим грифом",1,0)</f>
        <v>0</v>
      </c>
      <c r="D52" s="111">
        <f>IF(Публикации!$D52="Учебник без грифа",1,0)</f>
        <v>0</v>
      </c>
      <c r="E52" s="111">
        <f>IF(Публикации!$D52="Электронный учебник",1,0)</f>
        <v>0</v>
      </c>
      <c r="F52" s="111">
        <f>IF(Публикации!$D52="Учебное пособие с грифом УМО",1,0)</f>
        <v>0</v>
      </c>
      <c r="G52" s="111">
        <f>IF(Публикации!$D52="Учебное пособие с грифом Минобрнауки России",1,0)</f>
        <v>0</v>
      </c>
      <c r="H52" s="111">
        <f>IF(Публикации!$D52="Учебное пособие с другим грифом",1,0)</f>
        <v>0</v>
      </c>
      <c r="I52" s="111">
        <f>IF(Публикации!$D52="Учебное пособие без грифа",1,0)</f>
        <v>1</v>
      </c>
      <c r="J52" s="111">
        <f>IF(Публикации!$D52="Учебная программа",1,0)</f>
        <v>0</v>
      </c>
      <c r="K52" s="111">
        <f>IF(Публикации!$D52="Монография, изданная в РФ",1,0)</f>
        <v>0</v>
      </c>
      <c r="L52" s="111">
        <f>IF(Публикации!$D52="Монография, изданная зарубежом",1,0)</f>
        <v>0</v>
      </c>
      <c r="M52" s="111">
        <f>IF(Публикации!$D52="Индексируемая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52" s="111">
        <f>IF(Публикации!$D52="Индексируемая РИНЦ статья в прочих российских изданиях",1,0)</f>
        <v>0</v>
      </c>
      <c r="O52" s="111">
        <f>IF(Публикации!$D52="Индексируемая SCOPUS статья в зарубежных изданиях и сборниках трудов",1,0)</f>
        <v>0</v>
      </c>
      <c r="P52" s="111">
        <f>IF(Публикации!$D52="Индексируемая Web Of Science‎ статья в зарубежных изданиях и сборниках трудов",1,0)</f>
        <v>0</v>
      </c>
      <c r="Q52" s="111">
        <f>IF(Публикации!$D52="Неиндексируемая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52" s="111">
        <f>IF(Публикации!$D52="Неиндексируемая SCOPUS статья в зарубежных сборниках трудов и конференций",1,0)</f>
        <v>0</v>
      </c>
      <c r="S52" s="111">
        <f>IF(Публикации!$D52="Неиндексируемая Web Of Science‎ статья в зарубежных сборниках трудов и конференций",1,0)</f>
        <v>0</v>
      </c>
      <c r="T52" s="111">
        <f>IF(Публикации!$D52="Кафедральный сборник статей",1,0)</f>
        <v>0</v>
      </c>
      <c r="U52" s="111">
        <f>IF(Публикации!$D52="Сборник научных трудов филиала",1,0)</f>
        <v>0</v>
      </c>
      <c r="V52" s="111">
        <f>IF(Публикации!$D52="Методическое пособие",1,0)</f>
        <v>0</v>
      </c>
      <c r="W52" s="157">
        <f t="shared" si="1"/>
        <v>1</v>
      </c>
    </row>
    <row r="53" spans="1:23" ht="12.75" x14ac:dyDescent="0.2">
      <c r="A53" s="111">
        <f>IF(Публикации!$D53="Учебник с грифом УМО",1,0)</f>
        <v>0</v>
      </c>
      <c r="B53" s="111">
        <f>IF(Публикации!$D53="Учебник с грифом Минобрнауки России",1,0)</f>
        <v>0</v>
      </c>
      <c r="C53" s="111">
        <f>IF(Публикации!$D53="Учебник с другим грифом",1,0)</f>
        <v>0</v>
      </c>
      <c r="D53" s="111">
        <f>IF(Публикации!$D53="Учебник без грифа",1,0)</f>
        <v>0</v>
      </c>
      <c r="E53" s="111">
        <f>IF(Публикации!$D53="Электронный учебник",1,0)</f>
        <v>1</v>
      </c>
      <c r="F53" s="111">
        <f>IF(Публикации!$D53="Учебное пособие с грифом УМО",1,0)</f>
        <v>0</v>
      </c>
      <c r="G53" s="111">
        <f>IF(Публикации!$D53="Учебное пособие с грифом Минобрнауки России",1,0)</f>
        <v>0</v>
      </c>
      <c r="H53" s="111">
        <f>IF(Публикации!$D53="Учебное пособие с другим грифом",1,0)</f>
        <v>0</v>
      </c>
      <c r="I53" s="111">
        <f>IF(Публикации!$D53="Учебное пособие без грифа",1,0)</f>
        <v>0</v>
      </c>
      <c r="J53" s="111">
        <f>IF(Публикации!$D53="Учебная программа",1,0)</f>
        <v>0</v>
      </c>
      <c r="K53" s="111">
        <f>IF(Публикации!$D53="Монография, изданная в РФ",1,0)</f>
        <v>0</v>
      </c>
      <c r="L53" s="111">
        <f>IF(Публикации!$D53="Монография, изданная зарубежом",1,0)</f>
        <v>0</v>
      </c>
      <c r="M53" s="111">
        <f>IF(Публикации!$D53="Индексируемая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53" s="111">
        <f>IF(Публикации!$D53="Индексируемая РИНЦ статья в прочих российских изданиях",1,0)</f>
        <v>0</v>
      </c>
      <c r="O53" s="111">
        <f>IF(Публикации!$D53="Индексируемая SCOPUS статья в зарубежных изданиях и сборниках трудов",1,0)</f>
        <v>0</v>
      </c>
      <c r="P53" s="111">
        <f>IF(Публикации!$D53="Индексируемая Web Of Science‎ статья в зарубежных изданиях и сборниках трудов",1,0)</f>
        <v>0</v>
      </c>
      <c r="Q53" s="111">
        <f>IF(Публикации!$D53="Неиндексируемая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53" s="111">
        <f>IF(Публикации!$D53="Неиндексируемая SCOPUS статья в зарубежных сборниках трудов и конференций",1,0)</f>
        <v>0</v>
      </c>
      <c r="S53" s="111">
        <f>IF(Публикации!$D53="Неиндексируемая Web Of Science‎ статья в зарубежных сборниках трудов и конференций",1,0)</f>
        <v>0</v>
      </c>
      <c r="T53" s="111">
        <f>IF(Публикации!$D53="Кафедральный сборник статей",1,0)</f>
        <v>0</v>
      </c>
      <c r="U53" s="111">
        <f>IF(Публикации!$D53="Сборник научных трудов филиала",1,0)</f>
        <v>0</v>
      </c>
      <c r="V53" s="111">
        <f>IF(Публикации!$D53="Методическое пособие",1,0)</f>
        <v>0</v>
      </c>
      <c r="W53" s="157">
        <f t="shared" si="1"/>
        <v>1</v>
      </c>
    </row>
    <row r="54" spans="1:23" ht="12.75" x14ac:dyDescent="0.2">
      <c r="A54" s="111">
        <f>IF(Публикации!$D55="Учебник с грифом УМО",1,0)</f>
        <v>0</v>
      </c>
      <c r="B54" s="111">
        <f>IF(Публикации!$D55="Учебник с грифом Минобрнауки России",1,0)</f>
        <v>0</v>
      </c>
      <c r="C54" s="111">
        <f>IF(Публикации!$D55="Учебник с другим грифом",1,0)</f>
        <v>0</v>
      </c>
      <c r="D54" s="111">
        <f>IF(Публикации!$D55="Учебник без грифа",1,0)</f>
        <v>0</v>
      </c>
      <c r="E54" s="111">
        <f>IF(Публикации!$D55="Электронный учебник",1,0)</f>
        <v>0</v>
      </c>
      <c r="F54" s="111">
        <f>IF(Публикации!$D55="Учебное пособие с грифом УМО",1,0)</f>
        <v>0</v>
      </c>
      <c r="G54" s="111">
        <f>IF(Публикации!$D55="Учебное пособие с грифом Минобрнауки России",1,0)</f>
        <v>0</v>
      </c>
      <c r="H54" s="111">
        <f>IF(Публикации!$D55="Учебное пособие с другим грифом",1,0)</f>
        <v>0</v>
      </c>
      <c r="I54" s="111">
        <f>IF(Публикации!$D55="Учебное пособие без грифа",1,0)</f>
        <v>0</v>
      </c>
      <c r="J54" s="111">
        <f>IF(Публикации!$D55="Учебная программа",1,0)</f>
        <v>0</v>
      </c>
      <c r="K54" s="111">
        <f>IF(Публикации!$D55="Монография, изданная в РФ",1,0)</f>
        <v>0</v>
      </c>
      <c r="L54" s="111">
        <f>IF(Публикации!$D55="Монография, изданная зарубежом",1,0)</f>
        <v>0</v>
      </c>
      <c r="M54" s="111">
        <f>IF(Публикации!$D55="Индексируемая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54" s="111">
        <f>IF(Публикации!$D55="Индексируемая РИНЦ статья в прочих российских изданиях",1,0)</f>
        <v>0</v>
      </c>
      <c r="O54" s="111">
        <f>IF(Публикации!$D55="Индексируемая SCOPUS статья в зарубежных изданиях и сборниках трудов",1,0)</f>
        <v>1</v>
      </c>
      <c r="P54" s="111">
        <f>IF(Публикации!$D55="Индексируемая Web Of Science‎ статья в зарубежных изданиях и сборниках трудов",1,0)</f>
        <v>0</v>
      </c>
      <c r="Q54" s="111">
        <f>IF(Публикации!$D55="Неиндексируемая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54" s="111">
        <f>IF(Публикации!$D55="Неиндексируемая SCOPUS статья в зарубежных сборниках трудов и конференций",1,0)</f>
        <v>0</v>
      </c>
      <c r="S54" s="111">
        <f>IF(Публикации!$D55="Неиндексируемая Web Of Science‎ статья в зарубежных сборниках трудов и конференций",1,0)</f>
        <v>0</v>
      </c>
      <c r="T54" s="111">
        <f>IF(Публикации!$D55="Кафедральный сборник статей",1,0)</f>
        <v>0</v>
      </c>
      <c r="U54" s="111">
        <f>IF(Публикации!$D55="Сборник научных трудов филиала",1,0)</f>
        <v>0</v>
      </c>
      <c r="V54" s="111">
        <f>IF(Публикации!$D55="Методическое пособие",1,0)</f>
        <v>0</v>
      </c>
      <c r="W54" s="157">
        <f t="shared" si="1"/>
        <v>1</v>
      </c>
    </row>
    <row r="55" spans="1:23" ht="12.75" x14ac:dyDescent="0.2">
      <c r="A55" s="111">
        <f>IF(Публикации!$D54="Учебник с грифом УМО",1,0)</f>
        <v>0</v>
      </c>
      <c r="B55" s="111">
        <f>IF(Публикации!$D54="Учебник с грифом Минобрнауки России",1,0)</f>
        <v>0</v>
      </c>
      <c r="C55" s="111">
        <f>IF(Публикации!$D54="Учебник с другим грифом",1,0)</f>
        <v>0</v>
      </c>
      <c r="D55" s="111">
        <f>IF(Публикации!$D54="Учебник без грифа",1,0)</f>
        <v>0</v>
      </c>
      <c r="E55" s="111">
        <f>IF(Публикации!$D54="Электронный учебник",1,0)</f>
        <v>0</v>
      </c>
      <c r="F55" s="111">
        <f>IF(Публикации!$D54="Учебное пособие с грифом УМО",1,0)</f>
        <v>0</v>
      </c>
      <c r="G55" s="111">
        <f>IF(Публикации!$D54="Учебное пособие с грифом Минобрнауки России",1,0)</f>
        <v>0</v>
      </c>
      <c r="H55" s="111">
        <f>IF(Публикации!$D54="Учебное пособие с другим грифом",1,0)</f>
        <v>0</v>
      </c>
      <c r="I55" s="111">
        <f>IF(Публикации!$D54="Учебное пособие без грифа",1,0)</f>
        <v>0</v>
      </c>
      <c r="J55" s="111">
        <f>IF(Публикации!$D54="Учебная программа",1,0)</f>
        <v>0</v>
      </c>
      <c r="K55" s="111">
        <f>IF(Публикации!$D54="Монография, изданная в РФ",1,0)</f>
        <v>0</v>
      </c>
      <c r="L55" s="111">
        <f>IF(Публикации!$D54="Монография, изданная зарубежом",1,0)</f>
        <v>0</v>
      </c>
      <c r="M55" s="111">
        <f>IF(Публикации!$D54="Индексируемая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55" s="111">
        <f>IF(Публикации!$D54="Индексируемая РИНЦ статья в прочих российских изданиях",1,0)</f>
        <v>1</v>
      </c>
      <c r="O55" s="111">
        <f>IF(Публикации!$D54="Индексируемая SCOPUS статья в зарубежных изданиях и сборниках трудов",1,0)</f>
        <v>0</v>
      </c>
      <c r="P55" s="111">
        <f>IF(Публикации!$D54="Индексируемая Web Of Science‎ статья в зарубежных изданиях и сборниках трудов",1,0)</f>
        <v>0</v>
      </c>
      <c r="Q55" s="111">
        <f>IF(Публикации!$D54="Неиндексируемая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55" s="111">
        <f>IF(Публикации!$D54="Неиндексируемая SCOPUS статья в зарубежных сборниках трудов и конференций",1,0)</f>
        <v>0</v>
      </c>
      <c r="S55" s="111">
        <f>IF(Публикации!$D54="Неиндексируемая Web Of Science‎ статья в зарубежных сборниках трудов и конференций",1,0)</f>
        <v>0</v>
      </c>
      <c r="T55" s="111">
        <f>IF(Публикации!$D54="Кафедральный сборник статей",1,0)</f>
        <v>0</v>
      </c>
      <c r="U55" s="111">
        <f>IF(Публикации!$D54="Сборник научных трудов филиала",1,0)</f>
        <v>0</v>
      </c>
      <c r="V55" s="111">
        <f>IF(Публикации!$D54="Методическое пособие",1,0)</f>
        <v>0</v>
      </c>
      <c r="W55" s="157">
        <f t="shared" si="1"/>
        <v>1</v>
      </c>
    </row>
    <row r="56" spans="1:23" ht="12.75" x14ac:dyDescent="0.2">
      <c r="A56" s="111">
        <f>IF(Публикации!$D56="Учебник с грифом УМО",1,0)</f>
        <v>0</v>
      </c>
      <c r="B56" s="111">
        <f>IF(Публикации!$D56="Учебник с грифом Минобрнауки России",1,0)</f>
        <v>0</v>
      </c>
      <c r="C56" s="111">
        <f>IF(Публикации!$D56="Учебник с другим грифом",1,0)</f>
        <v>0</v>
      </c>
      <c r="D56" s="111">
        <f>IF(Публикации!$D56="Учебник без грифа",1,0)</f>
        <v>0</v>
      </c>
      <c r="E56" s="111">
        <f>IF(Публикации!$D56="Электронный учебник",1,0)</f>
        <v>0</v>
      </c>
      <c r="F56" s="111">
        <f>IF(Публикации!$D56="Учебное пособие с грифом УМО",1,0)</f>
        <v>0</v>
      </c>
      <c r="G56" s="111">
        <f>IF(Публикации!$D56="Учебное пособие с грифом Минобрнауки России",1,0)</f>
        <v>0</v>
      </c>
      <c r="H56" s="111">
        <f>IF(Публикации!$D56="Учебное пособие с другим грифом",1,0)</f>
        <v>0</v>
      </c>
      <c r="I56" s="111">
        <f>IF(Публикации!$D56="Учебное пособие без грифа",1,0)</f>
        <v>0</v>
      </c>
      <c r="J56" s="111">
        <f>IF(Публикации!$D56="Учебная программа",1,0)</f>
        <v>0</v>
      </c>
      <c r="K56" s="111">
        <f>IF(Публикации!$D56="Монография, изданная в РФ",1,0)</f>
        <v>0</v>
      </c>
      <c r="L56" s="111">
        <f>IF(Публикации!$D56="Монография, изданная зарубежом",1,0)</f>
        <v>0</v>
      </c>
      <c r="M56" s="111">
        <f>IF(Публикации!$D56="Индексируемая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56" s="111">
        <f>IF(Публикации!$D56="Индексируемая РИНЦ статья в прочих российских изданиях",1,0)</f>
        <v>1</v>
      </c>
      <c r="O56" s="111">
        <f>IF(Публикации!$D56="Индексируемая SCOPUS статья в зарубежных изданиях и сборниках трудов",1,0)</f>
        <v>0</v>
      </c>
      <c r="P56" s="111">
        <f>IF(Публикации!$D56="Индексируемая Web Of Science‎ статья в зарубежных изданиях и сборниках трудов",1,0)</f>
        <v>0</v>
      </c>
      <c r="Q56" s="111">
        <f>IF(Публикации!$D56="Неиндексируемая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56" s="111">
        <f>IF(Публикации!$D56="Неиндексируемая SCOPUS статья в зарубежных сборниках трудов и конференций",1,0)</f>
        <v>0</v>
      </c>
      <c r="S56" s="111">
        <f>IF(Публикации!$D56="Неиндексируемая Web Of Science‎ статья в зарубежных сборниках трудов и конференций",1,0)</f>
        <v>0</v>
      </c>
      <c r="T56" s="111">
        <f>IF(Публикации!$D56="Кафедральный сборник статей",1,0)</f>
        <v>0</v>
      </c>
      <c r="U56" s="111">
        <f>IF(Публикации!$D56="Сборник научных трудов филиала",1,0)</f>
        <v>0</v>
      </c>
      <c r="V56" s="111">
        <f>IF(Публикации!$D56="Методическое пособие",1,0)</f>
        <v>0</v>
      </c>
      <c r="W56" s="157">
        <f t="shared" si="1"/>
        <v>1</v>
      </c>
    </row>
    <row r="57" spans="1:23" ht="12.75" x14ac:dyDescent="0.2">
      <c r="A57" s="111">
        <f>IF(Публикации!$D57="Учебник с грифом УМО",1,0)</f>
        <v>0</v>
      </c>
      <c r="B57" s="111">
        <f>IF(Публикации!$D57="Учебник с грифом Минобрнауки России",1,0)</f>
        <v>0</v>
      </c>
      <c r="C57" s="111">
        <f>IF(Публикации!$D57="Учебник с другим грифом",1,0)</f>
        <v>0</v>
      </c>
      <c r="D57" s="111">
        <f>IF(Публикации!$D57="Учебник без грифа",1,0)</f>
        <v>0</v>
      </c>
      <c r="E57" s="111">
        <f>IF(Публикации!$D57="Электронный учебник",1,0)</f>
        <v>0</v>
      </c>
      <c r="F57" s="111">
        <f>IF(Публикации!$D57="Учебное пособие с грифом УМО",1,0)</f>
        <v>0</v>
      </c>
      <c r="G57" s="111">
        <f>IF(Публикации!$D57="Учебное пособие с грифом Минобрнауки России",1,0)</f>
        <v>0</v>
      </c>
      <c r="H57" s="111">
        <f>IF(Публикации!$D57="Учебное пособие с другим грифом",1,0)</f>
        <v>0</v>
      </c>
      <c r="I57" s="111">
        <f>IF(Публикации!$D57="Учебное пособие без грифа",1,0)</f>
        <v>0</v>
      </c>
      <c r="J57" s="111">
        <f>IF(Публикации!$D57="Учебная программа",1,0)</f>
        <v>0</v>
      </c>
      <c r="K57" s="111">
        <f>IF(Публикации!$D57="Монография, изданная в РФ",1,0)</f>
        <v>0</v>
      </c>
      <c r="L57" s="111">
        <f>IF(Публикации!$D57="Монография, изданная зарубежом",1,0)</f>
        <v>0</v>
      </c>
      <c r="M57" s="111">
        <f>IF(Публикации!$D57="Индексируемая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57" s="111">
        <f>IF(Публикации!$D57="Индексируемая РИНЦ статья в прочих российских изданиях",1,0)</f>
        <v>1</v>
      </c>
      <c r="O57" s="111">
        <f>IF(Публикации!$D57="Индексируемая SCOPUS статья в зарубежных изданиях и сборниках трудов",1,0)</f>
        <v>0</v>
      </c>
      <c r="P57" s="111">
        <f>IF(Публикации!$D57="Индексируемая Web Of Science‎ статья в зарубежных изданиях и сборниках трудов",1,0)</f>
        <v>0</v>
      </c>
      <c r="Q57" s="111">
        <f>IF(Публикации!$D57="Неиндексируемая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57" s="111">
        <f>IF(Публикации!$D57="Неиндексируемая SCOPUS статья в зарубежных сборниках трудов и конференций",1,0)</f>
        <v>0</v>
      </c>
      <c r="S57" s="111">
        <f>IF(Публикации!$D57="Неиндексируемая Web Of Science‎ статья в зарубежных сборниках трудов и конференций",1,0)</f>
        <v>0</v>
      </c>
      <c r="T57" s="111">
        <f>IF(Публикации!$D57="Кафедральный сборник статей",1,0)</f>
        <v>0</v>
      </c>
      <c r="U57" s="111">
        <f>IF(Публикации!$D57="Сборник научных трудов филиала",1,0)</f>
        <v>0</v>
      </c>
      <c r="V57" s="111">
        <f>IF(Публикации!$D57="Методическое пособие",1,0)</f>
        <v>0</v>
      </c>
      <c r="W57" s="157">
        <f t="shared" si="1"/>
        <v>1</v>
      </c>
    </row>
    <row r="58" spans="1:23" ht="12.75" x14ac:dyDescent="0.2">
      <c r="A58" s="111">
        <f>IF(Публикации!$D58="Учебник с грифом УМО",1,0)</f>
        <v>0</v>
      </c>
      <c r="B58" s="111">
        <f>IF(Публикации!$D58="Учебник с грифом Минобрнауки России",1,0)</f>
        <v>0</v>
      </c>
      <c r="C58" s="111">
        <f>IF(Публикации!$D58="Учебник с другим грифом",1,0)</f>
        <v>0</v>
      </c>
      <c r="D58" s="111">
        <f>IF(Публикации!$D58="Учебник без грифа",1,0)</f>
        <v>0</v>
      </c>
      <c r="E58" s="111">
        <f>IF(Публикации!$D58="Электронный учебник",1,0)</f>
        <v>0</v>
      </c>
      <c r="F58" s="111">
        <f>IF(Публикации!$D58="Учебное пособие с грифом УМО",1,0)</f>
        <v>0</v>
      </c>
      <c r="G58" s="111">
        <f>IF(Публикации!$D58="Учебное пособие с грифом Минобрнауки России",1,0)</f>
        <v>0</v>
      </c>
      <c r="H58" s="111">
        <f>IF(Публикации!$D58="Учебное пособие с другим грифом",1,0)</f>
        <v>0</v>
      </c>
      <c r="I58" s="111">
        <f>IF(Публикации!$D58="Учебное пособие без грифа",1,0)</f>
        <v>1</v>
      </c>
      <c r="J58" s="111">
        <f>IF(Публикации!$D58="Учебная программа",1,0)</f>
        <v>0</v>
      </c>
      <c r="K58" s="111">
        <f>IF(Публикации!$D58="Монография, изданная в РФ",1,0)</f>
        <v>0</v>
      </c>
      <c r="L58" s="111">
        <f>IF(Публикации!$D58="Монография, изданная зарубежом",1,0)</f>
        <v>0</v>
      </c>
      <c r="M58" s="111">
        <f>IF(Публикации!$D58="Индексируемая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58" s="111">
        <f>IF(Публикации!$D58="Индексируемая РИНЦ статья в прочих российских изданиях",1,0)</f>
        <v>0</v>
      </c>
      <c r="O58" s="111">
        <f>IF(Публикации!$D58="Индексируемая SCOPUS статья в зарубежных изданиях и сборниках трудов",1,0)</f>
        <v>0</v>
      </c>
      <c r="P58" s="111">
        <f>IF(Публикации!$D58="Индексируемая Web Of Science‎ статья в зарубежных изданиях и сборниках трудов",1,0)</f>
        <v>0</v>
      </c>
      <c r="Q58" s="111">
        <f>IF(Публикации!$D58="Неиндексируемая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58" s="111">
        <f>IF(Публикации!$D58="Неиндексируемая SCOPUS статья в зарубежных сборниках трудов и конференций",1,0)</f>
        <v>0</v>
      </c>
      <c r="S58" s="111">
        <f>IF(Публикации!$D58="Неиндексируемая Web Of Science‎ статья в зарубежных сборниках трудов и конференций",1,0)</f>
        <v>0</v>
      </c>
      <c r="T58" s="111">
        <f>IF(Публикации!$D58="Кафедральный сборник статей",1,0)</f>
        <v>0</v>
      </c>
      <c r="U58" s="111">
        <f>IF(Публикации!$D58="Сборник научных трудов филиала",1,0)</f>
        <v>0</v>
      </c>
      <c r="V58" s="111">
        <f>IF(Публикации!$D58="Методическое пособие",1,0)</f>
        <v>0</v>
      </c>
      <c r="W58" s="157">
        <f t="shared" si="1"/>
        <v>1</v>
      </c>
    </row>
    <row r="59" spans="1:23" ht="12.75" x14ac:dyDescent="0.2">
      <c r="A59" s="111">
        <f>IF(Публикации!$D59="Учебник с грифом УМО",1,0)</f>
        <v>0</v>
      </c>
      <c r="B59" s="111">
        <f>IF(Публикации!$D59="Учебник с грифом Минобрнауки России",1,0)</f>
        <v>0</v>
      </c>
      <c r="C59" s="111">
        <f>IF(Публикации!$D59="Учебник с другим грифом",1,0)</f>
        <v>0</v>
      </c>
      <c r="D59" s="111">
        <f>IF(Публикации!$D59="Учебник без грифа",1,0)</f>
        <v>0</v>
      </c>
      <c r="E59" s="111">
        <f>IF(Публикации!$D59="Электронный учебник",1,0)</f>
        <v>0</v>
      </c>
      <c r="F59" s="111">
        <f>IF(Публикации!$D59="Учебное пособие с грифом УМО",1,0)</f>
        <v>0</v>
      </c>
      <c r="G59" s="111">
        <f>IF(Публикации!$D59="Учебное пособие с грифом Минобрнауки России",1,0)</f>
        <v>0</v>
      </c>
      <c r="H59" s="111">
        <f>IF(Публикации!$D59="Учебное пособие с другим грифом",1,0)</f>
        <v>0</v>
      </c>
      <c r="I59" s="111">
        <f>IF(Публикации!$D59="Учебное пособие без грифа",1,0)</f>
        <v>0</v>
      </c>
      <c r="J59" s="111">
        <f>IF(Публикации!$D59="Учебная программа",1,0)</f>
        <v>0</v>
      </c>
      <c r="K59" s="111">
        <f>IF(Публикации!$D59="Монография, изданная в РФ",1,0)</f>
        <v>0</v>
      </c>
      <c r="L59" s="111">
        <f>IF(Публикации!$D59="Монография, изданная зарубежом",1,0)</f>
        <v>0</v>
      </c>
      <c r="M59" s="111">
        <f>IF(Публикации!$D59="Индексируемая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59" s="111">
        <f>IF(Публикации!$D59="Индексируемая РИНЦ статья в прочих российских изданиях",1,0)</f>
        <v>1</v>
      </c>
      <c r="O59" s="111">
        <f>IF(Публикации!$D59="Индексируемая SCOPUS статья в зарубежных изданиях и сборниках трудов",1,0)</f>
        <v>0</v>
      </c>
      <c r="P59" s="111">
        <f>IF(Публикации!$D59="Индексируемая Web Of Science‎ статья в зарубежных изданиях и сборниках трудов",1,0)</f>
        <v>0</v>
      </c>
      <c r="Q59" s="111">
        <f>IF(Публикации!$D59="Неиндексируемая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59" s="111">
        <f>IF(Публикации!$D59="Неиндексируемая SCOPUS статья в зарубежных сборниках трудов и конференций",1,0)</f>
        <v>0</v>
      </c>
      <c r="S59" s="111">
        <f>IF(Публикации!$D59="Неиндексируемая Web Of Science‎ статья в зарубежных сборниках трудов и конференций",1,0)</f>
        <v>0</v>
      </c>
      <c r="T59" s="111">
        <f>IF(Публикации!$D59="Кафедральный сборник статей",1,0)</f>
        <v>0</v>
      </c>
      <c r="U59" s="111">
        <f>IF(Публикации!$D59="Сборник научных трудов филиала",1,0)</f>
        <v>0</v>
      </c>
      <c r="V59" s="111">
        <f>IF(Публикации!$D59="Методическое пособие",1,0)</f>
        <v>0</v>
      </c>
      <c r="W59" s="157">
        <f t="shared" si="1"/>
        <v>1</v>
      </c>
    </row>
    <row r="60" spans="1:23" ht="12.75" x14ac:dyDescent="0.2">
      <c r="A60" s="111">
        <f>IF(Публикации!$D60="Учебник с грифом УМО",1,0)</f>
        <v>0</v>
      </c>
      <c r="B60" s="111">
        <f>IF(Публикации!$D60="Учебник с грифом Минобрнауки России",1,0)</f>
        <v>0</v>
      </c>
      <c r="C60" s="111">
        <f>IF(Публикации!$D60="Учебник с другим грифом",1,0)</f>
        <v>0</v>
      </c>
      <c r="D60" s="111">
        <f>IF(Публикации!$D60="Учебник без грифа",1,0)</f>
        <v>0</v>
      </c>
      <c r="E60" s="111">
        <f>IF(Публикации!$D60="Электронный учебник",1,0)</f>
        <v>0</v>
      </c>
      <c r="F60" s="111">
        <f>IF(Публикации!$D60="Учебное пособие с грифом УМО",1,0)</f>
        <v>0</v>
      </c>
      <c r="G60" s="111">
        <f>IF(Публикации!$D60="Учебное пособие с грифом Минобрнауки России",1,0)</f>
        <v>0</v>
      </c>
      <c r="H60" s="111">
        <f>IF(Публикации!$D60="Учебное пособие с другим грифом",1,0)</f>
        <v>0</v>
      </c>
      <c r="I60" s="111">
        <f>IF(Публикации!$D60="Учебное пособие без грифа",1,0)</f>
        <v>0</v>
      </c>
      <c r="J60" s="111">
        <f>IF(Публикации!$D60="Учебная программа",1,0)</f>
        <v>0</v>
      </c>
      <c r="K60" s="111">
        <f>IF(Публикации!$D60="Монография, изданная в РФ",1,0)</f>
        <v>0</v>
      </c>
      <c r="L60" s="111">
        <f>IF(Публикации!$D60="Монография, изданная зарубежом",1,0)</f>
        <v>0</v>
      </c>
      <c r="M60" s="111">
        <f>IF(Публикации!$D60="Индексируемая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60" s="111">
        <f>IF(Публикации!$D60="Индексируемая РИНЦ статья в прочих российских изданиях",1,0)</f>
        <v>1</v>
      </c>
      <c r="O60" s="111">
        <f>IF(Публикации!$D60="Индексируемая SCOPUS статья в зарубежных изданиях и сборниках трудов",1,0)</f>
        <v>0</v>
      </c>
      <c r="P60" s="111">
        <f>IF(Публикации!$D60="Индексируемая Web Of Science‎ статья в зарубежных изданиях и сборниках трудов",1,0)</f>
        <v>0</v>
      </c>
      <c r="Q60" s="111">
        <f>IF(Публикации!$D60="Неиндексируемая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60" s="111">
        <f>IF(Публикации!$D60="Неиндексируемая SCOPUS статья в зарубежных сборниках трудов и конференций",1,0)</f>
        <v>0</v>
      </c>
      <c r="S60" s="111">
        <f>IF(Публикации!$D60="Неиндексируемая Web Of Science‎ статья в зарубежных сборниках трудов и конференций",1,0)</f>
        <v>0</v>
      </c>
      <c r="T60" s="111">
        <f>IF(Публикации!$D60="Кафедральный сборник статей",1,0)</f>
        <v>0</v>
      </c>
      <c r="U60" s="111">
        <f>IF(Публикации!$D60="Сборник научных трудов филиала",1,0)</f>
        <v>0</v>
      </c>
      <c r="V60" s="111">
        <f>IF(Публикации!$D60="Методическое пособие",1,0)</f>
        <v>0</v>
      </c>
      <c r="W60" s="157">
        <f t="shared" si="1"/>
        <v>1</v>
      </c>
    </row>
    <row r="61" spans="1:23" ht="12.75" x14ac:dyDescent="0.2">
      <c r="A61" s="111">
        <f>IF(Публикации!$D61="Учебник с грифом УМО",1,0)</f>
        <v>0</v>
      </c>
      <c r="B61" s="111">
        <f>IF(Публикации!$D61="Учебник с грифом Минобрнауки России",1,0)</f>
        <v>0</v>
      </c>
      <c r="C61" s="111">
        <f>IF(Публикации!$D61="Учебник с другим грифом",1,0)</f>
        <v>0</v>
      </c>
      <c r="D61" s="111">
        <f>IF(Публикации!$D61="Учебник без грифа",1,0)</f>
        <v>0</v>
      </c>
      <c r="E61" s="111">
        <f>IF(Публикации!$D61="Электронный учебник",1,0)</f>
        <v>0</v>
      </c>
      <c r="F61" s="111">
        <f>IF(Публикации!$D61="Учебное пособие с грифом УМО",1,0)</f>
        <v>0</v>
      </c>
      <c r="G61" s="111">
        <f>IF(Публикации!$D61="Учебное пособие с грифом Минобрнауки России",1,0)</f>
        <v>0</v>
      </c>
      <c r="H61" s="111">
        <f>IF(Публикации!$D61="Учебное пособие с другим грифом",1,0)</f>
        <v>0</v>
      </c>
      <c r="I61" s="111">
        <f>IF(Публикации!$D61="Учебное пособие без грифа",1,0)</f>
        <v>1</v>
      </c>
      <c r="J61" s="111">
        <f>IF(Публикации!$D61="Учебная программа",1,0)</f>
        <v>0</v>
      </c>
      <c r="K61" s="111">
        <f>IF(Публикации!$D61="Монография, изданная в РФ",1,0)</f>
        <v>0</v>
      </c>
      <c r="L61" s="111">
        <f>IF(Публикации!$D61="Монография, изданная зарубежом",1,0)</f>
        <v>0</v>
      </c>
      <c r="M61" s="111">
        <f>IF(Публикации!$D61="Индексируемая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61" s="111">
        <f>IF(Публикации!$D61="Индексируемая РИНЦ статья в прочих российских изданиях",1,0)</f>
        <v>0</v>
      </c>
      <c r="O61" s="111">
        <f>IF(Публикации!$D61="Индексируемая SCOPUS статья в зарубежных изданиях и сборниках трудов",1,0)</f>
        <v>0</v>
      </c>
      <c r="P61" s="111">
        <f>IF(Публикации!$D61="Индексируемая Web Of Science‎ статья в зарубежных изданиях и сборниках трудов",1,0)</f>
        <v>0</v>
      </c>
      <c r="Q61" s="111">
        <f>IF(Публикации!$D61="Неиндексируемая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61" s="111">
        <f>IF(Публикации!$D61="Неиндексируемая SCOPUS статья в зарубежных сборниках трудов и конференций",1,0)</f>
        <v>0</v>
      </c>
      <c r="S61" s="111">
        <f>IF(Публикации!$D61="Неиндексируемая Web Of Science‎ статья в зарубежных сборниках трудов и конференций",1,0)</f>
        <v>0</v>
      </c>
      <c r="T61" s="111">
        <f>IF(Публикации!$D61="Кафедральный сборник статей",1,0)</f>
        <v>0</v>
      </c>
      <c r="U61" s="111">
        <f>IF(Публикации!$D61="Сборник научных трудов филиала",1,0)</f>
        <v>0</v>
      </c>
      <c r="V61" s="111">
        <f>IF(Публикации!$D61="Методическое пособие",1,0)</f>
        <v>0</v>
      </c>
      <c r="W61" s="157">
        <f t="shared" si="1"/>
        <v>1</v>
      </c>
    </row>
    <row r="62" spans="1:23" ht="12.75" x14ac:dyDescent="0.2">
      <c r="A62" s="111">
        <f>IF(Публикации!$D62="Учебник с грифом УМО",1,0)</f>
        <v>0</v>
      </c>
      <c r="B62" s="111">
        <f>IF(Публикации!$D62="Учебник с грифом Минобрнауки России",1,0)</f>
        <v>0</v>
      </c>
      <c r="C62" s="111">
        <f>IF(Публикации!$D62="Учебник с другим грифом",1,0)</f>
        <v>0</v>
      </c>
      <c r="D62" s="111">
        <f>IF(Публикации!$D62="Учебник без грифа",1,0)</f>
        <v>0</v>
      </c>
      <c r="E62" s="111">
        <f>IF(Публикации!$D62="Электронный учебник",1,0)</f>
        <v>0</v>
      </c>
      <c r="F62" s="111">
        <f>IF(Публикации!$D62="Учебное пособие с грифом УМО",1,0)</f>
        <v>0</v>
      </c>
      <c r="G62" s="111">
        <f>IF(Публикации!$D62="Учебное пособие с грифом Минобрнауки России",1,0)</f>
        <v>0</v>
      </c>
      <c r="H62" s="111">
        <f>IF(Публикации!$D62="Учебное пособие с другим грифом",1,0)</f>
        <v>0</v>
      </c>
      <c r="I62" s="111">
        <f>IF(Публикации!$D62="Учебное пособие без грифа",1,0)</f>
        <v>0</v>
      </c>
      <c r="J62" s="111">
        <f>IF(Публикации!$D62="Учебная программа",1,0)</f>
        <v>0</v>
      </c>
      <c r="K62" s="111">
        <f>IF(Публикации!$D62="Монография, изданная в РФ",1,0)</f>
        <v>0</v>
      </c>
      <c r="L62" s="111">
        <f>IF(Публикации!$D62="Монография, изданная зарубежом",1,0)</f>
        <v>0</v>
      </c>
      <c r="M62" s="111">
        <f>IF(Публикации!$D62="Индексируемая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62" s="111">
        <f>IF(Публикации!$D62="Индексируемая РИНЦ статья в прочих российских изданиях",1,0)</f>
        <v>1</v>
      </c>
      <c r="O62" s="111">
        <f>IF(Публикации!$D62="Индексируемая SCOPUS статья в зарубежных изданиях и сборниках трудов",1,0)</f>
        <v>0</v>
      </c>
      <c r="P62" s="111">
        <f>IF(Публикации!$D62="Индексируемая Web Of Science‎ статья в зарубежных изданиях и сборниках трудов",1,0)</f>
        <v>0</v>
      </c>
      <c r="Q62" s="111">
        <f>IF(Публикации!$D62="Неиндексируемая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62" s="111">
        <f>IF(Публикации!$D62="Неиндексируемая SCOPUS статья в зарубежных сборниках трудов и конференций",1,0)</f>
        <v>0</v>
      </c>
      <c r="S62" s="111">
        <f>IF(Публикации!$D62="Неиндексируемая Web Of Science‎ статья в зарубежных сборниках трудов и конференций",1,0)</f>
        <v>0</v>
      </c>
      <c r="T62" s="111">
        <f>IF(Публикации!$D62="Кафедральный сборник статей",1,0)</f>
        <v>0</v>
      </c>
      <c r="U62" s="111">
        <f>IF(Публикации!$D62="Сборник научных трудов филиала",1,0)</f>
        <v>0</v>
      </c>
      <c r="V62" s="111">
        <f>IF(Публикации!$D62="Методическое пособие",1,0)</f>
        <v>0</v>
      </c>
      <c r="W62" s="157">
        <f t="shared" si="1"/>
        <v>1</v>
      </c>
    </row>
    <row r="63" spans="1:23" ht="12.75" x14ac:dyDescent="0.2">
      <c r="A63" s="111">
        <f>IF(Публикации!$D63="Учебник с грифом УМО",1,0)</f>
        <v>0</v>
      </c>
      <c r="B63" s="111">
        <f>IF(Публикации!$D63="Учебник с грифом Минобрнауки России",1,0)</f>
        <v>0</v>
      </c>
      <c r="C63" s="111">
        <f>IF(Публикации!$D63="Учебник с другим грифом",1,0)</f>
        <v>0</v>
      </c>
      <c r="D63" s="111">
        <f>IF(Публикации!$D63="Учебник без грифа",1,0)</f>
        <v>0</v>
      </c>
      <c r="E63" s="111">
        <f>IF(Публикации!$D63="Электронный учебник",1,0)</f>
        <v>0</v>
      </c>
      <c r="F63" s="111">
        <f>IF(Публикации!$D63="Учебное пособие с грифом УМО",1,0)</f>
        <v>0</v>
      </c>
      <c r="G63" s="111">
        <f>IF(Публикации!$D63="Учебное пособие с грифом Минобрнауки России",1,0)</f>
        <v>0</v>
      </c>
      <c r="H63" s="111">
        <f>IF(Публикации!$D63="Учебное пособие с другим грифом",1,0)</f>
        <v>0</v>
      </c>
      <c r="I63" s="111">
        <f>IF(Публикации!$D63="Учебное пособие без грифа",1,0)</f>
        <v>0</v>
      </c>
      <c r="J63" s="111">
        <f>IF(Публикации!$D63="Учебная программа",1,0)</f>
        <v>0</v>
      </c>
      <c r="K63" s="111">
        <f>IF(Публикации!$D63="Монография, изданная в РФ",1,0)</f>
        <v>0</v>
      </c>
      <c r="L63" s="111">
        <f>IF(Публикации!$D63="Монография, изданная зарубежом",1,0)</f>
        <v>0</v>
      </c>
      <c r="M63" s="111">
        <f>IF(Публикации!$D63="Индексируемая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63" s="111">
        <f>IF(Публикации!$D63="Индексируемая РИНЦ статья в прочих российских изданиях",1,0)</f>
        <v>1</v>
      </c>
      <c r="O63" s="111">
        <f>IF(Публикации!$D63="Индексируемая SCOPUS статья в зарубежных изданиях и сборниках трудов",1,0)</f>
        <v>0</v>
      </c>
      <c r="P63" s="111">
        <f>IF(Публикации!$D63="Индексируемая Web Of Science‎ статья в зарубежных изданиях и сборниках трудов",1,0)</f>
        <v>0</v>
      </c>
      <c r="Q63" s="111">
        <f>IF(Публикации!$D63="Неиндексируемая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63" s="111">
        <f>IF(Публикации!$D63="Неиндексируемая SCOPUS статья в зарубежных сборниках трудов и конференций",1,0)</f>
        <v>0</v>
      </c>
      <c r="S63" s="111">
        <f>IF(Публикации!$D63="Неиндексируемая Web Of Science‎ статья в зарубежных сборниках трудов и конференций",1,0)</f>
        <v>0</v>
      </c>
      <c r="T63" s="111">
        <f>IF(Публикации!$D63="Кафедральный сборник статей",1,0)</f>
        <v>0</v>
      </c>
      <c r="U63" s="111">
        <f>IF(Публикации!$D63="Сборник научных трудов филиала",1,0)</f>
        <v>0</v>
      </c>
      <c r="V63" s="111">
        <f>IF(Публикации!$D63="Методическое пособие",1,0)</f>
        <v>0</v>
      </c>
      <c r="W63" s="157">
        <f t="shared" si="1"/>
        <v>1</v>
      </c>
    </row>
    <row r="64" spans="1:23" ht="12.75" x14ac:dyDescent="0.2">
      <c r="A64" s="111">
        <f>IF(Публикации!$D64="Учебник с грифом УМО",1,0)</f>
        <v>0</v>
      </c>
      <c r="B64" s="111">
        <f>IF(Публикации!$D64="Учебник с грифом Минобрнауки России",1,0)</f>
        <v>0</v>
      </c>
      <c r="C64" s="111">
        <f>IF(Публикации!$D64="Учебник с другим грифом",1,0)</f>
        <v>0</v>
      </c>
      <c r="D64" s="111">
        <f>IF(Публикации!$D64="Учебник без грифа",1,0)</f>
        <v>0</v>
      </c>
      <c r="E64" s="111">
        <f>IF(Публикации!$D64="Электронный учебник",1,0)</f>
        <v>0</v>
      </c>
      <c r="F64" s="111">
        <f>IF(Публикации!$D64="Учебное пособие с грифом УМО",1,0)</f>
        <v>0</v>
      </c>
      <c r="G64" s="111">
        <f>IF(Публикации!$D64="Учебное пособие с грифом Минобрнауки России",1,0)</f>
        <v>0</v>
      </c>
      <c r="H64" s="111">
        <f>IF(Публикации!$D64="Учебное пособие с другим грифом",1,0)</f>
        <v>0</v>
      </c>
      <c r="I64" s="111">
        <f>IF(Публикации!$D64="Учебное пособие без грифа",1,0)</f>
        <v>0</v>
      </c>
      <c r="J64" s="111">
        <f>IF(Публикации!$D64="Учебная программа",1,0)</f>
        <v>0</v>
      </c>
      <c r="K64" s="111">
        <f>IF(Публикации!$D64="Монография, изданная в РФ",1,0)</f>
        <v>0</v>
      </c>
      <c r="L64" s="111">
        <f>IF(Публикации!$D64="Монография, изданная зарубежом",1,0)</f>
        <v>0</v>
      </c>
      <c r="M64" s="111">
        <f>IF(Публикации!$D64="Индексируемая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64" s="111">
        <f>IF(Публикации!$D64="Индексируемая РИНЦ статья в прочих российских изданиях",1,0)</f>
        <v>1</v>
      </c>
      <c r="O64" s="111">
        <f>IF(Публикации!$D64="Индексируемая SCOPUS статья в зарубежных изданиях и сборниках трудов",1,0)</f>
        <v>0</v>
      </c>
      <c r="P64" s="111">
        <f>IF(Публикации!$D64="Индексируемая Web Of Science‎ статья в зарубежных изданиях и сборниках трудов",1,0)</f>
        <v>0</v>
      </c>
      <c r="Q64" s="111">
        <f>IF(Публикации!$D64="Неиндексируемая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64" s="111">
        <f>IF(Публикации!$D64="Неиндексируемая SCOPUS статья в зарубежных сборниках трудов и конференций",1,0)</f>
        <v>0</v>
      </c>
      <c r="S64" s="111">
        <f>IF(Публикации!$D64="Неиндексируемая Web Of Science‎ статья в зарубежных сборниках трудов и конференций",1,0)</f>
        <v>0</v>
      </c>
      <c r="T64" s="111">
        <f>IF(Публикации!$D64="Кафедральный сборник статей",1,0)</f>
        <v>0</v>
      </c>
      <c r="U64" s="111">
        <f>IF(Публикации!$D64="Сборник научных трудов филиала",1,0)</f>
        <v>0</v>
      </c>
      <c r="V64" s="111">
        <f>IF(Публикации!$D64="Методическое пособие",1,0)</f>
        <v>0</v>
      </c>
      <c r="W64" s="157">
        <f t="shared" si="1"/>
        <v>1</v>
      </c>
    </row>
    <row r="65" spans="1:23" ht="12.75" x14ac:dyDescent="0.2">
      <c r="A65" s="111">
        <f>IF(Публикации!$D65="Учебник с грифом УМО",1,0)</f>
        <v>0</v>
      </c>
      <c r="B65" s="111">
        <f>IF(Публикации!$D65="Учебник с грифом Минобрнауки России",1,0)</f>
        <v>0</v>
      </c>
      <c r="C65" s="111">
        <f>IF(Публикации!$D65="Учебник с другим грифом",1,0)</f>
        <v>0</v>
      </c>
      <c r="D65" s="111">
        <f>IF(Публикации!$D65="Учебник без грифа",1,0)</f>
        <v>0</v>
      </c>
      <c r="E65" s="111">
        <f>IF(Публикации!$D65="Электронный учебник",1,0)</f>
        <v>0</v>
      </c>
      <c r="F65" s="111">
        <f>IF(Публикации!$D65="Учебное пособие с грифом УМО",1,0)</f>
        <v>0</v>
      </c>
      <c r="G65" s="111">
        <f>IF(Публикации!$D65="Учебное пособие с грифом Минобрнауки России",1,0)</f>
        <v>0</v>
      </c>
      <c r="H65" s="111">
        <f>IF(Публикации!$D65="Учебное пособие с другим грифом",1,0)</f>
        <v>0</v>
      </c>
      <c r="I65" s="111">
        <f>IF(Публикации!$D65="Учебное пособие без грифа",1,0)</f>
        <v>0</v>
      </c>
      <c r="J65" s="111">
        <f>IF(Публикации!$D65="Учебная программа",1,0)</f>
        <v>0</v>
      </c>
      <c r="K65" s="111">
        <f>IF(Публикации!$D65="Монография, изданная в РФ",1,0)</f>
        <v>0</v>
      </c>
      <c r="L65" s="111">
        <f>IF(Публикации!$D65="Монография, изданная зарубежом",1,0)</f>
        <v>0</v>
      </c>
      <c r="M65" s="111">
        <f>IF(Публикации!$D65="Индексируемая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65" s="111">
        <f>IF(Публикации!$D65="Индексируемая РИНЦ статья в прочих российских изданиях",1,0)</f>
        <v>1</v>
      </c>
      <c r="O65" s="111">
        <f>IF(Публикации!$D65="Индексируемая SCOPUS статья в зарубежных изданиях и сборниках трудов",1,0)</f>
        <v>0</v>
      </c>
      <c r="P65" s="111">
        <f>IF(Публикации!$D65="Индексируемая Web Of Science‎ статья в зарубежных изданиях и сборниках трудов",1,0)</f>
        <v>0</v>
      </c>
      <c r="Q65" s="111">
        <f>IF(Публикации!$D65="Неиндексируемая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65" s="111">
        <f>IF(Публикации!$D65="Неиндексируемая SCOPUS статья в зарубежных сборниках трудов и конференций",1,0)</f>
        <v>0</v>
      </c>
      <c r="S65" s="111">
        <f>IF(Публикации!$D65="Неиндексируемая Web Of Science‎ статья в зарубежных сборниках трудов и конференций",1,0)</f>
        <v>0</v>
      </c>
      <c r="T65" s="111">
        <f>IF(Публикации!$D65="Кафедральный сборник статей",1,0)</f>
        <v>0</v>
      </c>
      <c r="U65" s="111">
        <f>IF(Публикации!$D65="Сборник научных трудов филиала",1,0)</f>
        <v>0</v>
      </c>
      <c r="V65" s="111">
        <f>IF(Публикации!$D65="Методическое пособие",1,0)</f>
        <v>0</v>
      </c>
      <c r="W65" s="157">
        <f t="shared" si="1"/>
        <v>1</v>
      </c>
    </row>
    <row r="66" spans="1:23" ht="12.75" x14ac:dyDescent="0.2">
      <c r="A66" s="111">
        <f>IF(Публикации!$D66="Учебник с грифом УМО",1,0)</f>
        <v>0</v>
      </c>
      <c r="B66" s="111">
        <f>IF(Публикации!$D66="Учебник с грифом Минобрнауки России",1,0)</f>
        <v>0</v>
      </c>
      <c r="C66" s="111">
        <f>IF(Публикации!$D66="Учебник с другим грифом",1,0)</f>
        <v>0</v>
      </c>
      <c r="D66" s="111">
        <f>IF(Публикации!$D66="Учебник без грифа",1,0)</f>
        <v>0</v>
      </c>
      <c r="E66" s="111">
        <f>IF(Публикации!$D66="Электронный учебник",1,0)</f>
        <v>0</v>
      </c>
      <c r="F66" s="111">
        <f>IF(Публикации!$D66="Учебное пособие с грифом УМО",1,0)</f>
        <v>0</v>
      </c>
      <c r="G66" s="111">
        <f>IF(Публикации!$D66="Учебное пособие с грифом Минобрнауки России",1,0)</f>
        <v>0</v>
      </c>
      <c r="H66" s="111">
        <f>IF(Публикации!$D66="Учебное пособие с другим грифом",1,0)</f>
        <v>0</v>
      </c>
      <c r="I66" s="111">
        <f>IF(Публикации!$D66="Учебное пособие без грифа",1,0)</f>
        <v>0</v>
      </c>
      <c r="J66" s="111">
        <f>IF(Публикации!$D66="Учебная программа",1,0)</f>
        <v>0</v>
      </c>
      <c r="K66" s="111">
        <f>IF(Публикации!$D66="Монография, изданная в РФ",1,0)</f>
        <v>0</v>
      </c>
      <c r="L66" s="111">
        <f>IF(Публикации!$D66="Монография, изданная зарубежом",1,0)</f>
        <v>0</v>
      </c>
      <c r="M66" s="111">
        <f>IF(Публикации!$D66="Индексируемая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66" s="111">
        <f>IF(Публикации!$D66="Индексируемая РИНЦ статья в прочих российских изданиях",1,0)</f>
        <v>0</v>
      </c>
      <c r="O66" s="111">
        <f>IF(Публикации!$D66="Индексируемая SCOPUS статья в зарубежных изданиях и сборниках трудов",1,0)</f>
        <v>0</v>
      </c>
      <c r="P66" s="111">
        <f>IF(Публикации!$D66="Индексируемая Web Of Science‎ статья в зарубежных изданиях и сборниках трудов",1,0)</f>
        <v>0</v>
      </c>
      <c r="Q66" s="111">
        <f>IF(Публикации!$D66="Неиндексируемая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66" s="111">
        <f>IF(Публикации!$D66="Неиндексируемая SCOPUS статья в зарубежных сборниках трудов и конференций",1,0)</f>
        <v>0</v>
      </c>
      <c r="S66" s="111">
        <f>IF(Публикации!$D66="Неиндексируемая Web Of Science‎ статья в зарубежных сборниках трудов и конференций",1,0)</f>
        <v>0</v>
      </c>
      <c r="T66" s="111">
        <f>IF(Публикации!$D66="Кафедральный сборник статей",1,0)</f>
        <v>0</v>
      </c>
      <c r="U66" s="111">
        <f>IF(Публикации!$D66="Сборник научных трудов филиала",1,0)</f>
        <v>0</v>
      </c>
      <c r="V66" s="111">
        <f>IF(Публикации!$D66="Методическое пособие",1,0)</f>
        <v>0</v>
      </c>
      <c r="W66" s="157">
        <f t="shared" si="1"/>
        <v>1</v>
      </c>
    </row>
    <row r="67" spans="1:23" ht="12.75" x14ac:dyDescent="0.2">
      <c r="A67" s="111">
        <f>IF(Публикации!$D67="Учебник с грифом УМО",1,0)</f>
        <v>0</v>
      </c>
      <c r="B67" s="111">
        <f>IF(Публикации!$D67="Учебник с грифом Минобрнауки России",1,0)</f>
        <v>0</v>
      </c>
      <c r="C67" s="111">
        <f>IF(Публикации!$D67="Учебник с другим грифом",1,0)</f>
        <v>0</v>
      </c>
      <c r="D67" s="111">
        <f>IF(Публикации!$D67="Учебник без грифа",1,0)</f>
        <v>0</v>
      </c>
      <c r="E67" s="111">
        <f>IF(Публикации!$D67="Электронный учебник",1,0)</f>
        <v>0</v>
      </c>
      <c r="F67" s="111">
        <f>IF(Публикации!$D67="Учебное пособие с грифом УМО",1,0)</f>
        <v>0</v>
      </c>
      <c r="G67" s="111">
        <f>IF(Публикации!$D67="Учебное пособие с грифом Минобрнауки России",1,0)</f>
        <v>0</v>
      </c>
      <c r="H67" s="111">
        <f>IF(Публикации!$D67="Учебное пособие с другим грифом",1,0)</f>
        <v>0</v>
      </c>
      <c r="I67" s="111">
        <f>IF(Публикации!$D67="Учебное пособие без грифа",1,0)</f>
        <v>0</v>
      </c>
      <c r="J67" s="111">
        <f>IF(Публикации!$D67="Учебная программа",1,0)</f>
        <v>0</v>
      </c>
      <c r="K67" s="111">
        <f>IF(Публикации!$D67="Монография, изданная в РФ",1,0)</f>
        <v>0</v>
      </c>
      <c r="L67" s="111">
        <f>IF(Публикации!$D67="Монография, изданная зарубежом",1,0)</f>
        <v>0</v>
      </c>
      <c r="M67" s="111">
        <f>IF(Публикации!$D67="Индексируемая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67" s="111">
        <f>IF(Публикации!$D67="Индексируемая РИНЦ статья в прочих российских изданиях",1,0)</f>
        <v>0</v>
      </c>
      <c r="O67" s="111">
        <f>IF(Публикации!$D67="Индексируемая SCOPUS статья в зарубежных изданиях и сборниках трудов",1,0)</f>
        <v>0</v>
      </c>
      <c r="P67" s="111">
        <f>IF(Публикации!$D67="Индексируемая Web Of Science‎ статья в зарубежных изданиях и сборниках трудов",1,0)</f>
        <v>0</v>
      </c>
      <c r="Q67" s="111">
        <f>IF(Публикации!$D67="Неиндексируемая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67" s="111">
        <f>IF(Публикации!$D67="Неиндексируемая SCOPUS статья в зарубежных сборниках трудов и конференций",1,0)</f>
        <v>0</v>
      </c>
      <c r="S67" s="111">
        <f>IF(Публикации!$D67="Неиндексируемая Web Of Science‎ статья в зарубежных сборниках трудов и конференций",1,0)</f>
        <v>0</v>
      </c>
      <c r="T67" s="111">
        <f>IF(Публикации!$D67="Кафедральный сборник статей",1,0)</f>
        <v>0</v>
      </c>
      <c r="U67" s="111">
        <f>IF(Публикации!$D67="Сборник научных трудов филиала",1,0)</f>
        <v>0</v>
      </c>
      <c r="V67" s="111">
        <f>IF(Публикации!$D67="Методическое пособие",1,0)</f>
        <v>0</v>
      </c>
      <c r="W67" s="157">
        <f t="shared" si="1"/>
        <v>1</v>
      </c>
    </row>
    <row r="68" spans="1:23" ht="12.75" x14ac:dyDescent="0.2">
      <c r="A68" s="111">
        <f>IF(Публикации!$D68="Учебник с грифом УМО",1,0)</f>
        <v>0</v>
      </c>
      <c r="B68" s="111">
        <f>IF(Публикации!$D68="Учебник с грифом Минобрнауки России",1,0)</f>
        <v>0</v>
      </c>
      <c r="C68" s="111">
        <f>IF(Публикации!$D68="Учебник с другим грифом",1,0)</f>
        <v>0</v>
      </c>
      <c r="D68" s="111">
        <f>IF(Публикации!$D68="Учебник без грифа",1,0)</f>
        <v>0</v>
      </c>
      <c r="E68" s="111">
        <f>IF(Публикации!$D68="Электронный учебник",1,0)</f>
        <v>0</v>
      </c>
      <c r="F68" s="111">
        <f>IF(Публикации!$D68="Учебное пособие с грифом УМО",1,0)</f>
        <v>0</v>
      </c>
      <c r="G68" s="111">
        <f>IF(Публикации!$D68="Учебное пособие с грифом Минобрнауки России",1,0)</f>
        <v>0</v>
      </c>
      <c r="H68" s="111">
        <f>IF(Публикации!$D68="Учебное пособие с другим грифом",1,0)</f>
        <v>0</v>
      </c>
      <c r="I68" s="111">
        <f>IF(Публикации!$D68="Учебное пособие без грифа",1,0)</f>
        <v>0</v>
      </c>
      <c r="J68" s="111">
        <f>IF(Публикации!$D68="Учебная программа",1,0)</f>
        <v>0</v>
      </c>
      <c r="K68" s="111">
        <f>IF(Публикации!$D68="Монография, изданная в РФ",1,0)</f>
        <v>0</v>
      </c>
      <c r="L68" s="111">
        <f>IF(Публикации!$D68="Монография, изданная зарубежом",1,0)</f>
        <v>0</v>
      </c>
      <c r="M68" s="111">
        <f>IF(Публикации!$D68="Индексируемая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68" s="111">
        <f>IF(Публикации!$D68="Индексируемая РИНЦ статья в прочих российских изданиях",1,0)</f>
        <v>0</v>
      </c>
      <c r="O68" s="111">
        <f>IF(Публикации!$D68="Индексируемая SCOPUS статья в зарубежных изданиях и сборниках трудов",1,0)</f>
        <v>0</v>
      </c>
      <c r="P68" s="111">
        <f>IF(Публикации!$D68="Индексируемая Web Of Science‎ статья в зарубежных изданиях и сборниках трудов",1,0)</f>
        <v>0</v>
      </c>
      <c r="Q68" s="111">
        <f>IF(Публикации!$D68="Неиндексируемая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68" s="111">
        <f>IF(Публикации!$D68="Неиндексируемая SCOPUS статья в зарубежных сборниках трудов и конференций",1,0)</f>
        <v>1</v>
      </c>
      <c r="S68" s="111">
        <f>IF(Публикации!$D68="Неиндексируемая Web Of Science‎ статья в зарубежных сборниках трудов и конференций",1,0)</f>
        <v>0</v>
      </c>
      <c r="T68" s="111">
        <f>IF(Публикации!$D68="Кафедральный сборник статей",1,0)</f>
        <v>0</v>
      </c>
      <c r="U68" s="111">
        <f>IF(Публикации!$D68="Сборник научных трудов филиала",1,0)</f>
        <v>0</v>
      </c>
      <c r="V68" s="111">
        <f>IF(Публикации!$D68="Методическое пособие",1,0)</f>
        <v>0</v>
      </c>
      <c r="W68" s="157">
        <f t="shared" si="1"/>
        <v>1</v>
      </c>
    </row>
    <row r="69" spans="1:23" ht="12.75" x14ac:dyDescent="0.2">
      <c r="A69" s="111">
        <f>IF(Публикации!$D69="Учебник с грифом УМО",1,0)</f>
        <v>0</v>
      </c>
      <c r="B69" s="111">
        <f>IF(Публикации!$D69="Учебник с грифом Минобрнауки России",1,0)</f>
        <v>0</v>
      </c>
      <c r="C69" s="111">
        <f>IF(Публикации!$D69="Учебник с другим грифом",1,0)</f>
        <v>0</v>
      </c>
      <c r="D69" s="111">
        <f>IF(Публикации!$D69="Учебник без грифа",1,0)</f>
        <v>0</v>
      </c>
      <c r="E69" s="111">
        <f>IF(Публикации!$D69="Электронный учебник",1,0)</f>
        <v>0</v>
      </c>
      <c r="F69" s="111">
        <f>IF(Публикации!$D69="Учебное пособие с грифом УМО",1,0)</f>
        <v>0</v>
      </c>
      <c r="G69" s="111">
        <f>IF(Публикации!$D69="Учебное пособие с грифом Минобрнауки России",1,0)</f>
        <v>0</v>
      </c>
      <c r="H69" s="111">
        <f>IF(Публикации!$D69="Учебное пособие с другим грифом",1,0)</f>
        <v>0</v>
      </c>
      <c r="I69" s="111">
        <f>IF(Публикации!$D69="Учебное пособие без грифа",1,0)</f>
        <v>0</v>
      </c>
      <c r="J69" s="111">
        <f>IF(Публикации!$D69="Учебная программа",1,0)</f>
        <v>0</v>
      </c>
      <c r="K69" s="111">
        <f>IF(Публикации!$D69="Монография, изданная в РФ",1,0)</f>
        <v>0</v>
      </c>
      <c r="L69" s="111">
        <f>IF(Публикации!$D69="Монография, изданная зарубежом",1,0)</f>
        <v>0</v>
      </c>
      <c r="M69" s="111">
        <f>IF(Публикации!$D69="Индексируемая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69" s="111">
        <f>IF(Публикации!$D69="Индексируемая РИНЦ статья в прочих российских изданиях",1,0)</f>
        <v>0</v>
      </c>
      <c r="O69" s="111">
        <f>IF(Публикации!$D69="Индексируемая SCOPUS статья в зарубежных изданиях и сборниках трудов",1,0)</f>
        <v>0</v>
      </c>
      <c r="P69" s="111">
        <f>IF(Публикации!$D69="Индексируемая Web Of Science‎ статья в зарубежных изданиях и сборниках трудов",1,0)</f>
        <v>0</v>
      </c>
      <c r="Q69" s="111">
        <f>IF(Публикации!$D69="Неиндексируемая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69" s="111">
        <f>IF(Публикации!$D69="Неиндексируемая SCOPUS статья в зарубежных сборниках трудов и конференций",1,0)</f>
        <v>0</v>
      </c>
      <c r="S69" s="111">
        <f>IF(Публикации!$D69="Неиндексируемая Web Of Science‎ статья в зарубежных сборниках трудов и конференций",1,0)</f>
        <v>0</v>
      </c>
      <c r="T69" s="111">
        <f>IF(Публикации!$D69="Кафедральный сборник статей",1,0)</f>
        <v>0</v>
      </c>
      <c r="U69" s="111">
        <f>IF(Публикации!$D69="Сборник научных трудов филиала",1,0)</f>
        <v>0</v>
      </c>
      <c r="V69" s="111">
        <f>IF(Публикации!$D69="Методическое пособие",1,0)</f>
        <v>0</v>
      </c>
      <c r="W69" s="157">
        <f t="shared" si="1"/>
        <v>1</v>
      </c>
    </row>
    <row r="70" spans="1:23" ht="12.75" x14ac:dyDescent="0.2">
      <c r="A70" s="111">
        <f>IF(Публикации!$D70="Учебник с грифом УМО",1,0)</f>
        <v>0</v>
      </c>
      <c r="B70" s="111">
        <f>IF(Публикации!$D70="Учебник с грифом Минобрнауки России",1,0)</f>
        <v>0</v>
      </c>
      <c r="C70" s="111">
        <f>IF(Публикации!$D70="Учебник с другим грифом",1,0)</f>
        <v>0</v>
      </c>
      <c r="D70" s="111">
        <f>IF(Публикации!$D70="Учебник без грифа",1,0)</f>
        <v>0</v>
      </c>
      <c r="E70" s="111">
        <f>IF(Публикации!$D70="Электронный учебник",1,0)</f>
        <v>0</v>
      </c>
      <c r="F70" s="111">
        <f>IF(Публикации!$D70="Учебное пособие с грифом УМО",1,0)</f>
        <v>0</v>
      </c>
      <c r="G70" s="111">
        <f>IF(Публикации!$D70="Учебное пособие с грифом Минобрнауки России",1,0)</f>
        <v>0</v>
      </c>
      <c r="H70" s="111">
        <f>IF(Публикации!$D70="Учебное пособие с другим грифом",1,0)</f>
        <v>0</v>
      </c>
      <c r="I70" s="111">
        <f>IF(Публикации!$D70="Учебное пособие без грифа",1,0)</f>
        <v>0</v>
      </c>
      <c r="J70" s="111">
        <f>IF(Публикации!$D70="Учебная программа",1,0)</f>
        <v>0</v>
      </c>
      <c r="K70" s="111">
        <f>IF(Публикации!$D70="Монография, изданная в РФ",1,0)</f>
        <v>0</v>
      </c>
      <c r="L70" s="111">
        <f>IF(Публикации!$D70="Монография, изданная зарубежом",1,0)</f>
        <v>0</v>
      </c>
      <c r="M70" s="111">
        <f>IF(Публикации!$D70="Индексируемая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70" s="111">
        <f>IF(Публикации!$D70="Индексируемая РИНЦ статья в прочих российских изданиях",1,0)</f>
        <v>0</v>
      </c>
      <c r="O70" s="111">
        <f>IF(Публикации!$D70="Индексируемая SCOPUS статья в зарубежных изданиях и сборниках трудов",1,0)</f>
        <v>0</v>
      </c>
      <c r="P70" s="111">
        <f>IF(Публикации!$D70="Индексируемая Web Of Science‎ статья в зарубежных изданиях и сборниках трудов",1,0)</f>
        <v>0</v>
      </c>
      <c r="Q70" s="111">
        <f>IF(Публикации!$D70="Неиндексируемая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70" s="111">
        <f>IF(Публикации!$D70="Неиндексируемая SCOPUS статья в зарубежных сборниках трудов и конференций",1,0)</f>
        <v>0</v>
      </c>
      <c r="S70" s="111">
        <f>IF(Публикации!$D70="Неиндексируемая Web Of Science‎ статья в зарубежных сборниках трудов и конференций",1,0)</f>
        <v>0</v>
      </c>
      <c r="T70" s="111">
        <f>IF(Публикации!$D70="Кафедральный сборник статей",1,0)</f>
        <v>0</v>
      </c>
      <c r="U70" s="111">
        <f>IF(Публикации!$D70="Сборник научных трудов филиала",1,0)</f>
        <v>0</v>
      </c>
      <c r="V70" s="111">
        <f>IF(Публикации!$D70="Методическое пособие",1,0)</f>
        <v>0</v>
      </c>
      <c r="W70" s="157">
        <f t="shared" si="1"/>
        <v>1</v>
      </c>
    </row>
    <row r="71" spans="1:23" ht="12.75" x14ac:dyDescent="0.2">
      <c r="A71" s="111">
        <f>IF(Публикации!$D71="Учебник с грифом УМО",1,0)</f>
        <v>0</v>
      </c>
      <c r="B71" s="111">
        <f>IF(Публикации!$D71="Учебник с грифом Минобрнауки России",1,0)</f>
        <v>0</v>
      </c>
      <c r="C71" s="111">
        <f>IF(Публикации!$D71="Учебник с другим грифом",1,0)</f>
        <v>0</v>
      </c>
      <c r="D71" s="111">
        <f>IF(Публикации!$D71="Учебник без грифа",1,0)</f>
        <v>0</v>
      </c>
      <c r="E71" s="111">
        <f>IF(Публикации!$D71="Электронный учебник",1,0)</f>
        <v>0</v>
      </c>
      <c r="F71" s="111">
        <f>IF(Публикации!$D71="Учебное пособие с грифом УМО",1,0)</f>
        <v>0</v>
      </c>
      <c r="G71" s="111">
        <f>IF(Публикации!$D71="Учебное пособие с грифом Минобрнауки России",1,0)</f>
        <v>0</v>
      </c>
      <c r="H71" s="111">
        <f>IF(Публикации!$D71="Учебное пособие с другим грифом",1,0)</f>
        <v>0</v>
      </c>
      <c r="I71" s="111">
        <f>IF(Публикации!$D71="Учебное пособие без грифа",1,0)</f>
        <v>0</v>
      </c>
      <c r="J71" s="111">
        <f>IF(Публикации!$D71="Учебная программа",1,0)</f>
        <v>0</v>
      </c>
      <c r="K71" s="111">
        <f>IF(Публикации!$D71="Монография, изданная в РФ",1,0)</f>
        <v>0</v>
      </c>
      <c r="L71" s="111">
        <f>IF(Публикации!$D71="Монография, изданная зарубежом",1,0)</f>
        <v>0</v>
      </c>
      <c r="M71" s="111">
        <f>IF(Публикации!$D71="Индексируемая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71" s="111">
        <f>IF(Публикации!$D71="Индексируемая РИНЦ статья в прочих российских изданиях",1,0)</f>
        <v>0</v>
      </c>
      <c r="O71" s="111">
        <f>IF(Публикации!$D71="Индексируемая SCOPUS статья в зарубежных изданиях и сборниках трудов",1,0)</f>
        <v>0</v>
      </c>
      <c r="P71" s="111">
        <f>IF(Публикации!$D71="Индексируемая Web Of Science‎ статья в зарубежных изданиях и сборниках трудов",1,0)</f>
        <v>0</v>
      </c>
      <c r="Q71" s="111">
        <f>IF(Публикации!$D71="Неиндексируемая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71" s="111">
        <f>IF(Публикации!$D71="Неиндексируемая SCOPUS статья в зарубежных сборниках трудов и конференций",1,0)</f>
        <v>0</v>
      </c>
      <c r="S71" s="111">
        <f>IF(Публикации!$D71="Неиндексируемая Web Of Science‎ статья в зарубежных сборниках трудов и конференций",1,0)</f>
        <v>0</v>
      </c>
      <c r="T71" s="111">
        <f>IF(Публикации!$D71="Кафедральный сборник статей",1,0)</f>
        <v>0</v>
      </c>
      <c r="U71" s="111">
        <f>IF(Публикации!$D71="Сборник научных трудов филиала",1,0)</f>
        <v>0</v>
      </c>
      <c r="V71" s="111">
        <f>IF(Публикации!$D71="Методическое пособие",1,0)</f>
        <v>0</v>
      </c>
      <c r="W71" s="157">
        <f t="shared" si="1"/>
        <v>1</v>
      </c>
    </row>
    <row r="72" spans="1:23" ht="12.75" x14ac:dyDescent="0.2">
      <c r="A72" s="111">
        <f>IF(Публикации!$D72="Учебник с грифом УМО",1,0)</f>
        <v>0</v>
      </c>
      <c r="B72" s="111">
        <f>IF(Публикации!$D72="Учебник с грифом Минобрнауки России",1,0)</f>
        <v>0</v>
      </c>
      <c r="C72" s="111">
        <f>IF(Публикации!$D72="Учебник с другим грифом",1,0)</f>
        <v>0</v>
      </c>
      <c r="D72" s="111">
        <f>IF(Публикации!$D72="Учебник без грифа",1,0)</f>
        <v>0</v>
      </c>
      <c r="E72" s="111">
        <f>IF(Публикации!$D72="Электронный учебник",1,0)</f>
        <v>0</v>
      </c>
      <c r="F72" s="111">
        <f>IF(Публикации!$D72="Учебное пособие с грифом УМО",1,0)</f>
        <v>0</v>
      </c>
      <c r="G72" s="111">
        <f>IF(Публикации!$D72="Учебное пособие с грифом Минобрнауки России",1,0)</f>
        <v>0</v>
      </c>
      <c r="H72" s="111">
        <f>IF(Публикации!$D72="Учебное пособие с другим грифом",1,0)</f>
        <v>0</v>
      </c>
      <c r="I72" s="111">
        <f>IF(Публикации!$D72="Учебное пособие без грифа",1,0)</f>
        <v>0</v>
      </c>
      <c r="J72" s="111">
        <f>IF(Публикации!$D72="Учебная программа",1,0)</f>
        <v>0</v>
      </c>
      <c r="K72" s="111">
        <f>IF(Публикации!$D72="Монография, изданная в РФ",1,0)</f>
        <v>0</v>
      </c>
      <c r="L72" s="111">
        <f>IF(Публикации!$D72="Монография, изданная зарубежом",1,0)</f>
        <v>0</v>
      </c>
      <c r="M72" s="111">
        <f>IF(Публикации!$D72="Индексируемая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72" s="111">
        <f>IF(Публикации!$D72="Индексируемая РИНЦ статья в прочих российских изданиях",1,0)</f>
        <v>0</v>
      </c>
      <c r="O72" s="111">
        <f>IF(Публикации!$D72="Индексируемая SCOPUS статья в зарубежных изданиях и сборниках трудов",1,0)</f>
        <v>0</v>
      </c>
      <c r="P72" s="111">
        <f>IF(Публикации!$D72="Индексируемая Web Of Science‎ статья в зарубежных изданиях и сборниках трудов",1,0)</f>
        <v>0</v>
      </c>
      <c r="Q72" s="111">
        <f>IF(Публикации!$D72="Неиндексируемая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72" s="111">
        <f>IF(Публикации!$D72="Неиндексируемая SCOPUS статья в зарубежных сборниках трудов и конференций",1,0)</f>
        <v>1</v>
      </c>
      <c r="S72" s="111">
        <f>IF(Публикации!$D72="Неиндексируемая Web Of Science‎ статья в зарубежных сборниках трудов и конференций",1,0)</f>
        <v>0</v>
      </c>
      <c r="T72" s="111">
        <f>IF(Публикации!$D72="Кафедральный сборник статей",1,0)</f>
        <v>0</v>
      </c>
      <c r="U72" s="111">
        <f>IF(Публикации!$D72="Сборник научных трудов филиала",1,0)</f>
        <v>0</v>
      </c>
      <c r="V72" s="111">
        <f>IF(Публикации!$D72="Методическое пособие",1,0)</f>
        <v>0</v>
      </c>
      <c r="W72" s="157">
        <f t="shared" si="1"/>
        <v>1</v>
      </c>
    </row>
    <row r="73" spans="1:23" ht="12.75" x14ac:dyDescent="0.2">
      <c r="A73" s="111">
        <f>IF(Публикации!$D73="Учебник с грифом УМО",1,0)</f>
        <v>0</v>
      </c>
      <c r="B73" s="111">
        <f>IF(Публикации!$D73="Учебник с грифом Минобрнауки России",1,0)</f>
        <v>0</v>
      </c>
      <c r="C73" s="111">
        <f>IF(Публикации!$D73="Учебник с другим грифом",1,0)</f>
        <v>0</v>
      </c>
      <c r="D73" s="111">
        <f>IF(Публикации!$D73="Учебник без грифа",1,0)</f>
        <v>0</v>
      </c>
      <c r="E73" s="111">
        <f>IF(Публикации!$D73="Электронный учебник",1,0)</f>
        <v>0</v>
      </c>
      <c r="F73" s="111">
        <f>IF(Публикации!$D73="Учебное пособие с грифом УМО",1,0)</f>
        <v>0</v>
      </c>
      <c r="G73" s="111">
        <f>IF(Публикации!$D73="Учебное пособие с грифом Минобрнауки России",1,0)</f>
        <v>0</v>
      </c>
      <c r="H73" s="111">
        <f>IF(Публикации!$D73="Учебное пособие с другим грифом",1,0)</f>
        <v>0</v>
      </c>
      <c r="I73" s="111">
        <f>IF(Публикации!$D73="Учебное пособие без грифа",1,0)</f>
        <v>0</v>
      </c>
      <c r="J73" s="111">
        <f>IF(Публикации!$D73="Учебная программа",1,0)</f>
        <v>0</v>
      </c>
      <c r="K73" s="111">
        <f>IF(Публикации!$D73="Монография, изданная в РФ",1,0)</f>
        <v>0</v>
      </c>
      <c r="L73" s="111">
        <f>IF(Публикации!$D73="Монография, изданная зарубежом",1,0)</f>
        <v>0</v>
      </c>
      <c r="M73" s="111">
        <f>IF(Публикации!$D73="Индексируемая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73" s="111">
        <f>IF(Публикации!$D73="Индексируемая РИНЦ статья в прочих российских изданиях",1,0)</f>
        <v>0</v>
      </c>
      <c r="O73" s="111">
        <f>IF(Публикации!$D73="Индексируемая SCOPUS статья в зарубежных изданиях и сборниках трудов",1,0)</f>
        <v>0</v>
      </c>
      <c r="P73" s="111">
        <f>IF(Публикации!$D73="Индексируемая Web Of Science‎ статья в зарубежных изданиях и сборниках трудов",1,0)</f>
        <v>0</v>
      </c>
      <c r="Q73" s="111">
        <f>IF(Публикации!$D73="Неиндексируемая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73" s="111">
        <f>IF(Публикации!$D73="Неиндексируемая SCOPUS статья в зарубежных сборниках трудов и конференций",1,0)</f>
        <v>0</v>
      </c>
      <c r="S73" s="111">
        <f>IF(Публикации!$D73="Неиндексируемая Web Of Science‎ статья в зарубежных сборниках трудов и конференций",1,0)</f>
        <v>0</v>
      </c>
      <c r="T73" s="111">
        <f>IF(Публикации!$D73="Кафедральный сборник статей",1,0)</f>
        <v>0</v>
      </c>
      <c r="U73" s="111">
        <f>IF(Публикации!$D73="Сборник научных трудов филиала",1,0)</f>
        <v>0</v>
      </c>
      <c r="V73" s="111">
        <f>IF(Публикации!$D73="Методическое пособие",1,0)</f>
        <v>0</v>
      </c>
      <c r="W73" s="157">
        <f t="shared" si="1"/>
        <v>1</v>
      </c>
    </row>
    <row r="74" spans="1:23" ht="12.75" x14ac:dyDescent="0.2">
      <c r="A74" s="111">
        <f>IF(Публикации!$D74="Учебник с грифом УМО",1,0)</f>
        <v>0</v>
      </c>
      <c r="B74" s="111">
        <f>IF(Публикации!$D74="Учебник с грифом Минобрнауки России",1,0)</f>
        <v>0</v>
      </c>
      <c r="C74" s="111">
        <f>IF(Публикации!$D74="Учебник с другим грифом",1,0)</f>
        <v>0</v>
      </c>
      <c r="D74" s="111">
        <f>IF(Публикации!$D74="Учебник без грифа",1,0)</f>
        <v>0</v>
      </c>
      <c r="E74" s="111">
        <f>IF(Публикации!$D74="Электронный учебник",1,0)</f>
        <v>0</v>
      </c>
      <c r="F74" s="111">
        <f>IF(Публикации!$D74="Учебное пособие с грифом УМО",1,0)</f>
        <v>0</v>
      </c>
      <c r="G74" s="111">
        <f>IF(Публикации!$D74="Учебное пособие с грифом Минобрнауки России",1,0)</f>
        <v>0</v>
      </c>
      <c r="H74" s="111">
        <f>IF(Публикации!$D74="Учебное пособие с другим грифом",1,0)</f>
        <v>0</v>
      </c>
      <c r="I74" s="111">
        <f>IF(Публикации!$D74="Учебное пособие без грифа",1,0)</f>
        <v>0</v>
      </c>
      <c r="J74" s="111">
        <f>IF(Публикации!$D74="Учебная программа",1,0)</f>
        <v>0</v>
      </c>
      <c r="K74" s="111">
        <f>IF(Публикации!$D74="Монография, изданная в РФ",1,0)</f>
        <v>0</v>
      </c>
      <c r="L74" s="111">
        <f>IF(Публикации!$D74="Монография, изданная зарубежом",1,0)</f>
        <v>0</v>
      </c>
      <c r="M74" s="111">
        <f>IF(Публикации!$D74="Индексируемая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74" s="111">
        <f>IF(Публикации!$D74="Индексируемая РИНЦ статья в прочих российских изданиях",1,0)</f>
        <v>0</v>
      </c>
      <c r="O74" s="111">
        <f>IF(Публикации!$D74="Индексируемая SCOPUS статья в зарубежных изданиях и сборниках трудов",1,0)</f>
        <v>1</v>
      </c>
      <c r="P74" s="111">
        <f>IF(Публикации!$D74="Индексируемая Web Of Science‎ статья в зарубежных изданиях и сборниках трудов",1,0)</f>
        <v>0</v>
      </c>
      <c r="Q74" s="111">
        <f>IF(Публикации!$D74="Неиндексируемая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74" s="111">
        <f>IF(Публикации!$D74="Неиндексируемая SCOPUS статья в зарубежных сборниках трудов и конференций",1,0)</f>
        <v>0</v>
      </c>
      <c r="S74" s="111">
        <f>IF(Публикации!$D74="Неиндексируемая Web Of Science‎ статья в зарубежных сборниках трудов и конференций",1,0)</f>
        <v>0</v>
      </c>
      <c r="T74" s="111">
        <f>IF(Публикации!$D74="Кафедральный сборник статей",1,0)</f>
        <v>0</v>
      </c>
      <c r="U74" s="111">
        <f>IF(Публикации!$D74="Сборник научных трудов филиала",1,0)</f>
        <v>0</v>
      </c>
      <c r="V74" s="111">
        <f>IF(Публикации!$D74="Методическое пособие",1,0)</f>
        <v>0</v>
      </c>
      <c r="W74" s="157">
        <f t="shared" si="1"/>
        <v>1</v>
      </c>
    </row>
    <row r="75" spans="1:23" ht="12.75" x14ac:dyDescent="0.2">
      <c r="A75" s="111">
        <f>IF(Публикации!$D75="Учебник с грифом УМО",1,0)</f>
        <v>0</v>
      </c>
      <c r="B75" s="111">
        <f>IF(Публикации!$D75="Учебник с грифом Минобрнауки России",1,0)</f>
        <v>0</v>
      </c>
      <c r="C75" s="111">
        <f>IF(Публикации!$D75="Учебник с другим грифом",1,0)</f>
        <v>0</v>
      </c>
      <c r="D75" s="111">
        <f>IF(Публикации!$D75="Учебник без грифа",1,0)</f>
        <v>0</v>
      </c>
      <c r="E75" s="111">
        <f>IF(Публикации!$D75="Электронный учебник",1,0)</f>
        <v>0</v>
      </c>
      <c r="F75" s="111">
        <f>IF(Публикации!$D75="Учебное пособие с грифом УМО",1,0)</f>
        <v>0</v>
      </c>
      <c r="G75" s="111">
        <f>IF(Публикации!$D75="Учебное пособие с грифом Минобрнауки России",1,0)</f>
        <v>0</v>
      </c>
      <c r="H75" s="111">
        <f>IF(Публикации!$D75="Учебное пособие с другим грифом",1,0)</f>
        <v>0</v>
      </c>
      <c r="I75" s="111">
        <f>IF(Публикации!$D75="Учебное пособие без грифа",1,0)</f>
        <v>0</v>
      </c>
      <c r="J75" s="111">
        <f>IF(Публикации!$D75="Учебная программа",1,0)</f>
        <v>0</v>
      </c>
      <c r="K75" s="111">
        <f>IF(Публикации!$D75="Монография, изданная в РФ",1,0)</f>
        <v>0</v>
      </c>
      <c r="L75" s="111">
        <f>IF(Публикации!$D75="Монография, изданная зарубежом",1,0)</f>
        <v>0</v>
      </c>
      <c r="M75" s="111">
        <f>IF(Публикации!$D75="Индексируемая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75" s="111">
        <f>IF(Публикации!$D75="Индексируемая РИНЦ статья в прочих российских изданиях",1,0)</f>
        <v>0</v>
      </c>
      <c r="O75" s="111">
        <f>IF(Публикации!$D75="Индексируемая SCOPUS статья в зарубежных изданиях и сборниках трудов",1,0)</f>
        <v>0</v>
      </c>
      <c r="P75" s="111">
        <f>IF(Публикации!$D75="Индексируемая Web Of Science‎ статья в зарубежных изданиях и сборниках трудов",1,0)</f>
        <v>0</v>
      </c>
      <c r="Q75" s="111">
        <f>IF(Публикации!$D75="Неиндексируемая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75" s="111">
        <f>IF(Публикации!$D75="Неиндексируемая SCOPUS статья в зарубежных сборниках трудов и конференций",1,0)</f>
        <v>0</v>
      </c>
      <c r="S75" s="111">
        <f>IF(Публикации!$D75="Неиндексируемая Web Of Science‎ статья в зарубежных сборниках трудов и конференций",1,0)</f>
        <v>0</v>
      </c>
      <c r="T75" s="111">
        <f>IF(Публикации!$D75="Кафедральный сборник статей",1,0)</f>
        <v>0</v>
      </c>
      <c r="U75" s="111">
        <f>IF(Публикации!$D75="Сборник научных трудов филиала",1,0)</f>
        <v>0</v>
      </c>
      <c r="V75" s="111">
        <f>IF(Публикации!$D75="Методическое пособие",1,0)</f>
        <v>0</v>
      </c>
      <c r="W75" s="157">
        <f t="shared" si="1"/>
        <v>1</v>
      </c>
    </row>
    <row r="76" spans="1:23" ht="12.75" x14ac:dyDescent="0.2">
      <c r="A76" s="111">
        <f>IF(Публикации!$D76="Учебник с грифом УМО",1,0)</f>
        <v>0</v>
      </c>
      <c r="B76" s="111">
        <f>IF(Публикации!$D76="Учебник с грифом Минобрнауки России",1,0)</f>
        <v>0</v>
      </c>
      <c r="C76" s="111">
        <f>IF(Публикации!$D76="Учебник с другим грифом",1,0)</f>
        <v>0</v>
      </c>
      <c r="D76" s="111">
        <f>IF(Публикации!$D76="Учебник без грифа",1,0)</f>
        <v>0</v>
      </c>
      <c r="E76" s="111">
        <f>IF(Публикации!$D76="Электронный учебник",1,0)</f>
        <v>0</v>
      </c>
      <c r="F76" s="111">
        <f>IF(Публикации!$D76="Учебное пособие с грифом УМО",1,0)</f>
        <v>0</v>
      </c>
      <c r="G76" s="111">
        <f>IF(Публикации!$D76="Учебное пособие с грифом Минобрнауки России",1,0)</f>
        <v>0</v>
      </c>
      <c r="H76" s="111">
        <f>IF(Публикации!$D76="Учебное пособие с другим грифом",1,0)</f>
        <v>0</v>
      </c>
      <c r="I76" s="111">
        <f>IF(Публикации!$D76="Учебное пособие без грифа",1,0)</f>
        <v>0</v>
      </c>
      <c r="J76" s="111">
        <f>IF(Публикации!$D76="Учебная программа",1,0)</f>
        <v>0</v>
      </c>
      <c r="K76" s="111">
        <f>IF(Публикации!$D76="Монография, изданная в РФ",1,0)</f>
        <v>0</v>
      </c>
      <c r="L76" s="111">
        <f>IF(Публикации!$D76="Монография, изданная зарубежом",1,0)</f>
        <v>0</v>
      </c>
      <c r="M76" s="111">
        <f>IF(Публикации!$D76="Индексируемая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76" s="111">
        <f>IF(Публикации!$D76="Индексируемая РИНЦ статья в прочих российских изданиях",1,0)</f>
        <v>0</v>
      </c>
      <c r="O76" s="111">
        <f>IF(Публикации!$D76="Индексируемая SCOPUS статья в зарубежных изданиях и сборниках трудов",1,0)</f>
        <v>0</v>
      </c>
      <c r="P76" s="111">
        <f>IF(Публикации!$D76="Индексируемая Web Of Science‎ статья в зарубежных изданиях и сборниках трудов",1,0)</f>
        <v>0</v>
      </c>
      <c r="Q76" s="111">
        <f>IF(Публикации!$D76="Неиндексируемая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76" s="111">
        <f>IF(Публикации!$D76="Неиндексируемая SCOPUS статья в зарубежных сборниках трудов и конференций",1,0)</f>
        <v>0</v>
      </c>
      <c r="S76" s="111">
        <f>IF(Публикации!$D76="Неиндексируемая Web Of Science‎ статья в зарубежных сборниках трудов и конференций",1,0)</f>
        <v>0</v>
      </c>
      <c r="T76" s="111">
        <f>IF(Публикации!$D76="Кафедральный сборник статей",1,0)</f>
        <v>0</v>
      </c>
      <c r="U76" s="111">
        <f>IF(Публикации!$D76="Сборник научных трудов филиала",1,0)</f>
        <v>0</v>
      </c>
      <c r="V76" s="111">
        <f>IF(Публикации!$D76="Методическое пособие",1,0)</f>
        <v>0</v>
      </c>
      <c r="W76" s="157">
        <f t="shared" si="1"/>
        <v>1</v>
      </c>
    </row>
    <row r="77" spans="1:23" ht="12.75" x14ac:dyDescent="0.2">
      <c r="A77" s="111">
        <f>IF(Публикации!$D77="Учебник с грифом УМО",1,0)</f>
        <v>0</v>
      </c>
      <c r="B77" s="111">
        <f>IF(Публикации!$D77="Учебник с грифом Минобрнауки России",1,0)</f>
        <v>0</v>
      </c>
      <c r="C77" s="111">
        <f>IF(Публикации!$D77="Учебник с другим грифом",1,0)</f>
        <v>0</v>
      </c>
      <c r="D77" s="111">
        <f>IF(Публикации!$D77="Учебник без грифа",1,0)</f>
        <v>0</v>
      </c>
      <c r="E77" s="111">
        <f>IF(Публикации!$D77="Электронный учебник",1,0)</f>
        <v>0</v>
      </c>
      <c r="F77" s="111">
        <f>IF(Публикации!$D77="Учебное пособие с грифом УМО",1,0)</f>
        <v>0</v>
      </c>
      <c r="G77" s="111">
        <f>IF(Публикации!$D77="Учебное пособие с грифом Минобрнауки России",1,0)</f>
        <v>0</v>
      </c>
      <c r="H77" s="111">
        <f>IF(Публикации!$D77="Учебное пособие с другим грифом",1,0)</f>
        <v>0</v>
      </c>
      <c r="I77" s="111">
        <f>IF(Публикации!$D77="Учебное пособие без грифа",1,0)</f>
        <v>0</v>
      </c>
      <c r="J77" s="111">
        <f>IF(Публикации!$D77="Учебная программа",1,0)</f>
        <v>0</v>
      </c>
      <c r="K77" s="111">
        <f>IF(Публикации!$D77="Монография, изданная в РФ",1,0)</f>
        <v>0</v>
      </c>
      <c r="L77" s="111">
        <f>IF(Публикации!$D77="Монография, изданная зарубежом",1,0)</f>
        <v>0</v>
      </c>
      <c r="M77" s="111">
        <f>IF(Публикации!$D77="Индексируемая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77" s="111">
        <f>IF(Публикации!$D77="Индексируемая РИНЦ статья в прочих российских изданиях",1,0)</f>
        <v>0</v>
      </c>
      <c r="O77" s="111">
        <f>IF(Публикации!$D77="Индексируемая SCOPUS статья в зарубежных изданиях и сборниках трудов",1,0)</f>
        <v>0</v>
      </c>
      <c r="P77" s="111">
        <f>IF(Публикации!$D77="Индексируемая Web Of Science‎ статья в зарубежных изданиях и сборниках трудов",1,0)</f>
        <v>0</v>
      </c>
      <c r="Q77" s="111">
        <f>IF(Публикации!$D77="Неиндексируемая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77" s="111">
        <f>IF(Публикации!$D77="Неиндексируемая SCOPUS статья в зарубежных сборниках трудов и конференций",1,0)</f>
        <v>0</v>
      </c>
      <c r="S77" s="111">
        <f>IF(Публикации!$D77="Неиндексируемая Web Of Science‎ статья в зарубежных сборниках трудов и конференций",1,0)</f>
        <v>0</v>
      </c>
      <c r="T77" s="111">
        <f>IF(Публикации!$D77="Кафедральный сборник статей",1,0)</f>
        <v>0</v>
      </c>
      <c r="U77" s="111">
        <f>IF(Публикации!$D77="Сборник научных трудов филиала",1,0)</f>
        <v>0</v>
      </c>
      <c r="V77" s="111">
        <f>IF(Публикации!$D77="Методическое пособие",1,0)</f>
        <v>0</v>
      </c>
      <c r="W77" s="157">
        <f t="shared" si="1"/>
        <v>1</v>
      </c>
    </row>
    <row r="78" spans="1:23" ht="12.75" x14ac:dyDescent="0.2">
      <c r="A78" s="111">
        <f>IF(Публикации!$D78="Учебник с грифом УМО",1,0)</f>
        <v>0</v>
      </c>
      <c r="B78" s="111">
        <f>IF(Публикации!$D78="Учебник с грифом Минобрнауки России",1,0)</f>
        <v>0</v>
      </c>
      <c r="C78" s="111">
        <f>IF(Публикации!$D78="Учебник с другим грифом",1,0)</f>
        <v>0</v>
      </c>
      <c r="D78" s="111">
        <f>IF(Публикации!$D78="Учебник без грифа",1,0)</f>
        <v>0</v>
      </c>
      <c r="E78" s="111">
        <f>IF(Публикации!$D78="Электронный учебник",1,0)</f>
        <v>0</v>
      </c>
      <c r="F78" s="111">
        <f>IF(Публикации!$D78="Учебное пособие с грифом УМО",1,0)</f>
        <v>0</v>
      </c>
      <c r="G78" s="111">
        <f>IF(Публикации!$D78="Учебное пособие с грифом Минобрнауки России",1,0)</f>
        <v>0</v>
      </c>
      <c r="H78" s="111">
        <f>IF(Публикации!$D78="Учебное пособие с другим грифом",1,0)</f>
        <v>0</v>
      </c>
      <c r="I78" s="111">
        <f>IF(Публикации!$D78="Учебное пособие без грифа",1,0)</f>
        <v>0</v>
      </c>
      <c r="J78" s="111">
        <f>IF(Публикации!$D78="Учебная программа",1,0)</f>
        <v>0</v>
      </c>
      <c r="K78" s="111">
        <f>IF(Публикации!$D78="Монография, изданная в РФ",1,0)</f>
        <v>0</v>
      </c>
      <c r="L78" s="111">
        <f>IF(Публикации!$D78="Монография, изданная зарубежом",1,0)</f>
        <v>0</v>
      </c>
      <c r="M78" s="111">
        <f>IF(Публикации!$D78="Индексируемая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78" s="111">
        <f>IF(Публикации!$D78="Индексируемая РИНЦ статья в прочих российских изданиях",1,0)</f>
        <v>0</v>
      </c>
      <c r="O78" s="111">
        <f>IF(Публикации!$D78="Индексируемая SCOPUS статья в зарубежных изданиях и сборниках трудов",1,0)</f>
        <v>0</v>
      </c>
      <c r="P78" s="111">
        <f>IF(Публикации!$D78="Индексируемая Web Of Science‎ статья в зарубежных изданиях и сборниках трудов",1,0)</f>
        <v>0</v>
      </c>
      <c r="Q78" s="111">
        <f>IF(Публикации!$D78="Неиндексируемая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78" s="111">
        <f>IF(Публикации!$D78="Неиндексируемая SCOPUS статья в зарубежных сборниках трудов и конференций",1,0)</f>
        <v>0</v>
      </c>
      <c r="S78" s="111">
        <f>IF(Публикации!$D78="Неиндексируемая Web Of Science‎ статья в зарубежных сборниках трудов и конференций",1,0)</f>
        <v>0</v>
      </c>
      <c r="T78" s="111">
        <f>IF(Публикации!$D78="Кафедральный сборник статей",1,0)</f>
        <v>0</v>
      </c>
      <c r="U78" s="111">
        <f>IF(Публикации!$D78="Сборник научных трудов филиала",1,0)</f>
        <v>0</v>
      </c>
      <c r="V78" s="111">
        <f>IF(Публикации!$D78="Методическое пособие",1,0)</f>
        <v>0</v>
      </c>
      <c r="W78" s="157">
        <f t="shared" si="1"/>
        <v>1</v>
      </c>
    </row>
    <row r="79" spans="1:23" ht="12.75" x14ac:dyDescent="0.2">
      <c r="A79" s="111">
        <f>IF(Публикации!$D79="Учебник с грифом УМО",1,0)</f>
        <v>0</v>
      </c>
      <c r="B79" s="111">
        <f>IF(Публикации!$D79="Учебник с грифом Минобрнауки России",1,0)</f>
        <v>0</v>
      </c>
      <c r="C79" s="111">
        <f>IF(Публикации!$D79="Учебник с другим грифом",1,0)</f>
        <v>0</v>
      </c>
      <c r="D79" s="111">
        <f>IF(Публикации!$D79="Учебник без грифа",1,0)</f>
        <v>0</v>
      </c>
      <c r="E79" s="111">
        <f>IF(Публикации!$D79="Электронный учебник",1,0)</f>
        <v>0</v>
      </c>
      <c r="F79" s="111">
        <f>IF(Публикации!$D79="Учебное пособие с грифом УМО",1,0)</f>
        <v>0</v>
      </c>
      <c r="G79" s="111">
        <f>IF(Публикации!$D79="Учебное пособие с грифом Минобрнауки России",1,0)</f>
        <v>0</v>
      </c>
      <c r="H79" s="111">
        <f>IF(Публикации!$D79="Учебное пособие с другим грифом",1,0)</f>
        <v>0</v>
      </c>
      <c r="I79" s="111">
        <f>IF(Публикации!$D79="Учебное пособие без грифа",1,0)</f>
        <v>0</v>
      </c>
      <c r="J79" s="111">
        <f>IF(Публикации!$D79="Учебная программа",1,0)</f>
        <v>0</v>
      </c>
      <c r="K79" s="111">
        <f>IF(Публикации!$D79="Монография, изданная в РФ",1,0)</f>
        <v>1</v>
      </c>
      <c r="L79" s="111">
        <f>IF(Публикации!$D79="Монография, изданная зарубежом",1,0)</f>
        <v>0</v>
      </c>
      <c r="M79" s="111">
        <f>IF(Публикации!$D79="Индексируемая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79" s="111">
        <f>IF(Публикации!$D79="Индексируемая РИНЦ статья в прочих российских изданиях",1,0)</f>
        <v>0</v>
      </c>
      <c r="O79" s="111">
        <f>IF(Публикации!$D79="Индексируемая SCOPUS статья в зарубежных изданиях и сборниках трудов",1,0)</f>
        <v>0</v>
      </c>
      <c r="P79" s="111">
        <f>IF(Публикации!$D79="Индексируемая Web Of Science‎ статья в зарубежных изданиях и сборниках трудов",1,0)</f>
        <v>0</v>
      </c>
      <c r="Q79" s="111">
        <f>IF(Публикации!$D79="Неиндексируемая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79" s="111">
        <f>IF(Публикации!$D79="Неиндексируемая SCOPUS статья в зарубежных сборниках трудов и конференций",1,0)</f>
        <v>0</v>
      </c>
      <c r="S79" s="111">
        <f>IF(Публикации!$D79="Неиндексируемая Web Of Science‎ статья в зарубежных сборниках трудов и конференций",1,0)</f>
        <v>0</v>
      </c>
      <c r="T79" s="111">
        <f>IF(Публикации!$D79="Кафедральный сборник статей",1,0)</f>
        <v>0</v>
      </c>
      <c r="U79" s="111">
        <f>IF(Публикации!$D79="Сборник научных трудов филиала",1,0)</f>
        <v>0</v>
      </c>
      <c r="V79" s="111">
        <f>IF(Публикации!$D79="Методическое пособие",1,0)</f>
        <v>0</v>
      </c>
      <c r="W79" s="157">
        <f t="shared" si="1"/>
        <v>1</v>
      </c>
    </row>
    <row r="80" spans="1:23" ht="12.75" x14ac:dyDescent="0.2">
      <c r="A80" s="111">
        <f>IF(Публикации!$D80="Учебник с грифом УМО",1,0)</f>
        <v>0</v>
      </c>
      <c r="B80" s="111">
        <f>IF(Публикации!$D80="Учебник с грифом Минобрнауки России",1,0)</f>
        <v>0</v>
      </c>
      <c r="C80" s="111">
        <f>IF(Публикации!$D80="Учебник с другим грифом",1,0)</f>
        <v>0</v>
      </c>
      <c r="D80" s="111">
        <f>IF(Публикации!$D80="Учебник без грифа",1,0)</f>
        <v>0</v>
      </c>
      <c r="E80" s="111">
        <f>IF(Публикации!$D80="Электронный учебник",1,0)</f>
        <v>0</v>
      </c>
      <c r="F80" s="111">
        <f>IF(Публикации!$D80="Учебное пособие с грифом УМО",1,0)</f>
        <v>0</v>
      </c>
      <c r="G80" s="111">
        <f>IF(Публикации!$D80="Учебное пособие с грифом Минобрнауки России",1,0)</f>
        <v>0</v>
      </c>
      <c r="H80" s="111">
        <f>IF(Публикации!$D80="Учебное пособие с другим грифом",1,0)</f>
        <v>0</v>
      </c>
      <c r="I80" s="111">
        <f>IF(Публикации!$D80="Учебное пособие без грифа",1,0)</f>
        <v>0</v>
      </c>
      <c r="J80" s="111">
        <f>IF(Публикации!$D80="Учебная программа",1,0)</f>
        <v>0</v>
      </c>
      <c r="K80" s="111">
        <f>IF(Публикации!$D80="Монография, изданная в РФ",1,0)</f>
        <v>0</v>
      </c>
      <c r="L80" s="111">
        <f>IF(Публикации!$D80="Монография, изданная зарубежом",1,0)</f>
        <v>0</v>
      </c>
      <c r="M80" s="111">
        <f>IF(Публикации!$D80="Индексируемая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80" s="111">
        <f>IF(Публикации!$D80="Индексируемая РИНЦ статья в прочих российских изданиях",1,0)</f>
        <v>1</v>
      </c>
      <c r="O80" s="111">
        <f>IF(Публикации!$D80="Индексируемая SCOPUS статья в зарубежных изданиях и сборниках трудов",1,0)</f>
        <v>0</v>
      </c>
      <c r="P80" s="111">
        <f>IF(Публикации!$D80="Индексируемая Web Of Science‎ статья в зарубежных изданиях и сборниках трудов",1,0)</f>
        <v>0</v>
      </c>
      <c r="Q80" s="111">
        <f>IF(Публикации!$D80="Неиндексируемая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80" s="111">
        <f>IF(Публикации!$D80="Неиндексируемая SCOPUS статья в зарубежных сборниках трудов и конференций",1,0)</f>
        <v>0</v>
      </c>
      <c r="S80" s="111">
        <f>IF(Публикации!$D80="Неиндексируемая Web Of Science‎ статья в зарубежных сборниках трудов и конференций",1,0)</f>
        <v>0</v>
      </c>
      <c r="T80" s="111">
        <f>IF(Публикации!$D80="Кафедральный сборник статей",1,0)</f>
        <v>0</v>
      </c>
      <c r="U80" s="111">
        <f>IF(Публикации!$D80="Сборник научных трудов филиала",1,0)</f>
        <v>0</v>
      </c>
      <c r="V80" s="111">
        <f>IF(Публикации!$D80="Методическое пособие",1,0)</f>
        <v>0</v>
      </c>
      <c r="W80" s="157">
        <f t="shared" si="1"/>
        <v>1</v>
      </c>
    </row>
    <row r="81" spans="1:23" ht="12.75" x14ac:dyDescent="0.2">
      <c r="A81" s="111">
        <f>IF(Публикации!$D81="Учебник с грифом УМО",1,0)</f>
        <v>0</v>
      </c>
      <c r="B81" s="111">
        <f>IF(Публикации!$D81="Учебник с грифом Минобрнауки России",1,0)</f>
        <v>0</v>
      </c>
      <c r="C81" s="111">
        <f>IF(Публикации!$D81="Учебник с другим грифом",1,0)</f>
        <v>0</v>
      </c>
      <c r="D81" s="111">
        <f>IF(Публикации!$D81="Учебник без грифа",1,0)</f>
        <v>0</v>
      </c>
      <c r="E81" s="111">
        <f>IF(Публикации!$D81="Электронный учебник",1,0)</f>
        <v>0</v>
      </c>
      <c r="F81" s="111">
        <f>IF(Публикации!$D81="Учебное пособие с грифом УМО",1,0)</f>
        <v>0</v>
      </c>
      <c r="G81" s="111">
        <f>IF(Публикации!$D81="Учебное пособие с грифом Минобрнауки России",1,0)</f>
        <v>0</v>
      </c>
      <c r="H81" s="111">
        <f>IF(Публикации!$D81="Учебное пособие с другим грифом",1,0)</f>
        <v>0</v>
      </c>
      <c r="I81" s="111">
        <f>IF(Публикации!$D81="Учебное пособие без грифа",1,0)</f>
        <v>0</v>
      </c>
      <c r="J81" s="111">
        <f>IF(Публикации!$D81="Учебная программа",1,0)</f>
        <v>0</v>
      </c>
      <c r="K81" s="111">
        <f>IF(Публикации!$D81="Монография, изданная в РФ",1,0)</f>
        <v>0</v>
      </c>
      <c r="L81" s="111">
        <f>IF(Публикации!$D81="Монография, изданная зарубежом",1,0)</f>
        <v>0</v>
      </c>
      <c r="M81" s="111">
        <f>IF(Публикации!$D81="Индексируемая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81" s="111">
        <f>IF(Публикации!$D81="Индексируемая РИНЦ статья в прочих российских изданиях",1,0)</f>
        <v>0</v>
      </c>
      <c r="O81" s="111">
        <f>IF(Публикации!$D81="Индексируемая SCOPUS статья в зарубежных изданиях и сборниках трудов",1,0)</f>
        <v>0</v>
      </c>
      <c r="P81" s="111">
        <f>IF(Публикации!$D81="Индексируемая Web Of Science‎ статья в зарубежных изданиях и сборниках трудов",1,0)</f>
        <v>0</v>
      </c>
      <c r="Q81" s="111">
        <f>IF(Публикации!$D81="Неиндексируемая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81" s="111">
        <f>IF(Публикации!$D81="Неиндексируемая SCOPUS статья в зарубежных сборниках трудов и конференций",1,0)</f>
        <v>0</v>
      </c>
      <c r="S81" s="111">
        <f>IF(Публикации!$D81="Неиндексируемая Web Of Science‎ статья в зарубежных сборниках трудов и конференций",1,0)</f>
        <v>0</v>
      </c>
      <c r="T81" s="111">
        <f>IF(Публикации!$D81="Кафедральный сборник статей",1,0)</f>
        <v>0</v>
      </c>
      <c r="U81" s="111">
        <f>IF(Публикации!$D81="Сборник научных трудов филиала",1,0)</f>
        <v>0</v>
      </c>
      <c r="V81" s="111">
        <f>IF(Публикации!$D81="Методическое пособие",1,0)</f>
        <v>0</v>
      </c>
      <c r="W81" s="157">
        <f t="shared" si="1"/>
        <v>1</v>
      </c>
    </row>
    <row r="82" spans="1:23" ht="12.75" x14ac:dyDescent="0.2">
      <c r="A82" s="111">
        <f>IF(Публикации!$D82="Учебник с грифом УМО",1,0)</f>
        <v>0</v>
      </c>
      <c r="B82" s="111">
        <f>IF(Публикации!$D82="Учебник с грифом Минобрнауки России",1,0)</f>
        <v>0</v>
      </c>
      <c r="C82" s="111">
        <f>IF(Публикации!$D82="Учебник с другим грифом",1,0)</f>
        <v>0</v>
      </c>
      <c r="D82" s="111">
        <f>IF(Публикации!$D82="Учебник без грифа",1,0)</f>
        <v>0</v>
      </c>
      <c r="E82" s="111">
        <f>IF(Публикации!$D82="Электронный учебник",1,0)</f>
        <v>0</v>
      </c>
      <c r="F82" s="111">
        <f>IF(Публикации!$D82="Учебное пособие с грифом УМО",1,0)</f>
        <v>0</v>
      </c>
      <c r="G82" s="111">
        <f>IF(Публикации!$D82="Учебное пособие с грифом Минобрнауки России",1,0)</f>
        <v>0</v>
      </c>
      <c r="H82" s="111">
        <f>IF(Публикации!$D82="Учебное пособие с другим грифом",1,0)</f>
        <v>0</v>
      </c>
      <c r="I82" s="111">
        <f>IF(Публикации!$D82="Учебное пособие без грифа",1,0)</f>
        <v>0</v>
      </c>
      <c r="J82" s="111">
        <f>IF(Публикации!$D82="Учебная программа",1,0)</f>
        <v>0</v>
      </c>
      <c r="K82" s="111">
        <f>IF(Публикации!$D82="Монография, изданная в РФ",1,0)</f>
        <v>0</v>
      </c>
      <c r="L82" s="111">
        <f>IF(Публикации!$D82="Монография, изданная зарубежом",1,0)</f>
        <v>0</v>
      </c>
      <c r="M82" s="111">
        <f>IF(Публикации!$D82="Индексируемая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82" s="111">
        <f>IF(Публикации!$D82="Индексируемая РИНЦ статья в прочих российских изданиях",1,0)</f>
        <v>0</v>
      </c>
      <c r="O82" s="111">
        <f>IF(Публикации!$D82="Индексируемая SCOPUS статья в зарубежных изданиях и сборниках трудов",1,0)</f>
        <v>0</v>
      </c>
      <c r="P82" s="111">
        <f>IF(Публикации!$D82="Индексируемая Web Of Science‎ статья в зарубежных изданиях и сборниках трудов",1,0)</f>
        <v>0</v>
      </c>
      <c r="Q82" s="111">
        <f>IF(Публикации!$D82="Неиндексируемая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82" s="111">
        <f>IF(Публикации!$D82="Неиндексируемая SCOPUS статья в зарубежных сборниках трудов и конференций",1,0)</f>
        <v>0</v>
      </c>
      <c r="S82" s="111">
        <f>IF(Публикации!$D82="Неиндексируемая Web Of Science‎ статья в зарубежных сборниках трудов и конференций",1,0)</f>
        <v>0</v>
      </c>
      <c r="T82" s="111">
        <f>IF(Публикации!$D82="Кафедральный сборник статей",1,0)</f>
        <v>0</v>
      </c>
      <c r="U82" s="111">
        <f>IF(Публикации!$D82="Сборник научных трудов филиала",1,0)</f>
        <v>0</v>
      </c>
      <c r="V82" s="111">
        <f>IF(Публикации!$D82="Методическое пособие",1,0)</f>
        <v>0</v>
      </c>
      <c r="W82" s="157">
        <f t="shared" si="1"/>
        <v>1</v>
      </c>
    </row>
    <row r="83" spans="1:23" ht="12.75" x14ac:dyDescent="0.2">
      <c r="A83" s="111">
        <f>IF(Публикации!$D83="Учебник с грифом УМО",1,0)</f>
        <v>0</v>
      </c>
      <c r="B83" s="111">
        <f>IF(Публикации!$D83="Учебник с грифом Минобрнауки России",1,0)</f>
        <v>0</v>
      </c>
      <c r="C83" s="111">
        <f>IF(Публикации!$D83="Учебник с другим грифом",1,0)</f>
        <v>0</v>
      </c>
      <c r="D83" s="111">
        <f>IF(Публикации!$D83="Учебник без грифа",1,0)</f>
        <v>0</v>
      </c>
      <c r="E83" s="111">
        <f>IF(Публикации!$D83="Электронный учебник",1,0)</f>
        <v>0</v>
      </c>
      <c r="F83" s="111">
        <f>IF(Публикации!$D83="Учебное пособие с грифом УМО",1,0)</f>
        <v>0</v>
      </c>
      <c r="G83" s="111">
        <f>IF(Публикации!$D83="Учебное пособие с грифом Минобрнауки России",1,0)</f>
        <v>0</v>
      </c>
      <c r="H83" s="111">
        <f>IF(Публикации!$D83="Учебное пособие с другим грифом",1,0)</f>
        <v>0</v>
      </c>
      <c r="I83" s="111">
        <f>IF(Публикации!$D83="Учебное пособие без грифа",1,0)</f>
        <v>0</v>
      </c>
      <c r="J83" s="111">
        <f>IF(Публикации!$D83="Учебная программа",1,0)</f>
        <v>0</v>
      </c>
      <c r="K83" s="111">
        <f>IF(Публикации!$D83="Монография, изданная в РФ",1,0)</f>
        <v>0</v>
      </c>
      <c r="L83" s="111">
        <f>IF(Публикации!$D83="Монография, изданная зарубежом",1,0)</f>
        <v>0</v>
      </c>
      <c r="M83" s="111">
        <f>IF(Публикации!$D83="Индексируемая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83" s="111">
        <f>IF(Публикации!$D83="Индексируемая РИНЦ статья в прочих российских изданиях",1,0)</f>
        <v>0</v>
      </c>
      <c r="O83" s="111">
        <f>IF(Публикации!$D83="Индексируемая SCOPUS статья в зарубежных изданиях и сборниках трудов",1,0)</f>
        <v>0</v>
      </c>
      <c r="P83" s="111">
        <f>IF(Публикации!$D83="Индексируемая Web Of Science‎ статья в зарубежных изданиях и сборниках трудов",1,0)</f>
        <v>0</v>
      </c>
      <c r="Q83" s="111">
        <f>IF(Публикации!$D83="Неиндексируемая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83" s="111">
        <f>IF(Публикации!$D83="Неиндексируемая SCOPUS статья в зарубежных сборниках трудов и конференций",1,0)</f>
        <v>0</v>
      </c>
      <c r="S83" s="111">
        <f>IF(Публикации!$D83="Неиндексируемая Web Of Science‎ статья в зарубежных сборниках трудов и конференций",1,0)</f>
        <v>0</v>
      </c>
      <c r="T83" s="111">
        <f>IF(Публикации!$D83="Кафедральный сборник статей",1,0)</f>
        <v>0</v>
      </c>
      <c r="U83" s="111">
        <f>IF(Публикации!$D83="Сборник научных трудов филиала",1,0)</f>
        <v>0</v>
      </c>
      <c r="V83" s="111">
        <f>IF(Публикации!$D83="Методическое пособие",1,0)</f>
        <v>0</v>
      </c>
      <c r="W83" s="157">
        <f t="shared" si="1"/>
        <v>1</v>
      </c>
    </row>
    <row r="84" spans="1:23" ht="12.75" x14ac:dyDescent="0.2">
      <c r="A84" s="111">
        <f>IF(Публикации!$D84="Учебник с грифом УМО",1,0)</f>
        <v>0</v>
      </c>
      <c r="B84" s="111">
        <f>IF(Публикации!$D84="Учебник с грифом Минобрнауки России",1,0)</f>
        <v>0</v>
      </c>
      <c r="C84" s="111">
        <f>IF(Публикации!$D84="Учебник с другим грифом",1,0)</f>
        <v>0</v>
      </c>
      <c r="D84" s="111">
        <f>IF(Публикации!$D84="Учебник без грифа",1,0)</f>
        <v>0</v>
      </c>
      <c r="E84" s="111">
        <f>IF(Публикации!$D84="Электронный учебник",1,0)</f>
        <v>0</v>
      </c>
      <c r="F84" s="111">
        <f>IF(Публикации!$D84="Учебное пособие с грифом УМО",1,0)</f>
        <v>0</v>
      </c>
      <c r="G84" s="111">
        <f>IF(Публикации!$D84="Учебное пособие с грифом Минобрнауки России",1,0)</f>
        <v>0</v>
      </c>
      <c r="H84" s="111">
        <f>IF(Публикации!$D84="Учебное пособие с другим грифом",1,0)</f>
        <v>0</v>
      </c>
      <c r="I84" s="111">
        <f>IF(Публикации!$D84="Учебное пособие без грифа",1,0)</f>
        <v>0</v>
      </c>
      <c r="J84" s="111">
        <f>IF(Публикации!$D84="Учебная программа",1,0)</f>
        <v>0</v>
      </c>
      <c r="K84" s="111">
        <f>IF(Публикации!$D84="Монография, изданная в РФ",1,0)</f>
        <v>0</v>
      </c>
      <c r="L84" s="111">
        <f>IF(Публикации!$D84="Монография, изданная зарубежом",1,0)</f>
        <v>0</v>
      </c>
      <c r="M84" s="111">
        <f>IF(Публикации!$D84="Индексируемая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84" s="111">
        <f>IF(Публикации!$D84="Индексируемая РИНЦ статья в прочих российских изданиях",1,0)</f>
        <v>0</v>
      </c>
      <c r="O84" s="111">
        <f>IF(Публикации!$D84="Индексируемая SCOPUS статья в зарубежных изданиях и сборниках трудов",1,0)</f>
        <v>0</v>
      </c>
      <c r="P84" s="111">
        <f>IF(Публикации!$D84="Индексируемая Web Of Science‎ статья в зарубежных изданиях и сборниках трудов",1,0)</f>
        <v>0</v>
      </c>
      <c r="Q84" s="111">
        <f>IF(Публикации!$D84="Неиндексируемая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84" s="111">
        <f>IF(Публикации!$D84="Неиндексируемая SCOPUS статья в зарубежных сборниках трудов и конференций",1,0)</f>
        <v>0</v>
      </c>
      <c r="S84" s="111">
        <f>IF(Публикации!$D84="Неиндексируемая Web Of Science‎ статья в зарубежных сборниках трудов и конференций",1,0)</f>
        <v>0</v>
      </c>
      <c r="T84" s="111">
        <f>IF(Публикации!$D84="Кафедральный сборник статей",1,0)</f>
        <v>0</v>
      </c>
      <c r="U84" s="111">
        <f>IF(Публикации!$D84="Сборник научных трудов филиала",1,0)</f>
        <v>0</v>
      </c>
      <c r="V84" s="111">
        <f>IF(Публикации!$D84="Методическое пособие",1,0)</f>
        <v>0</v>
      </c>
      <c r="W84" s="157">
        <f t="shared" si="1"/>
        <v>1</v>
      </c>
    </row>
    <row r="85" spans="1:23" ht="12.75" x14ac:dyDescent="0.2">
      <c r="A85" s="111">
        <f>IF(Публикации!$D85="Учебник с грифом УМО",1,0)</f>
        <v>0</v>
      </c>
      <c r="B85" s="111">
        <f>IF(Публикации!$D85="Учебник с грифом Минобрнауки России",1,0)</f>
        <v>0</v>
      </c>
      <c r="C85" s="111">
        <f>IF(Публикации!$D85="Учебник с другим грифом",1,0)</f>
        <v>0</v>
      </c>
      <c r="D85" s="111">
        <f>IF(Публикации!$D85="Учебник без грифа",1,0)</f>
        <v>0</v>
      </c>
      <c r="E85" s="111">
        <f>IF(Публикации!$D85="Электронный учебник",1,0)</f>
        <v>0</v>
      </c>
      <c r="F85" s="111">
        <f>IF(Публикации!$D85="Учебное пособие с грифом УМО",1,0)</f>
        <v>0</v>
      </c>
      <c r="G85" s="111">
        <f>IF(Публикации!$D85="Учебное пособие с грифом Минобрнауки России",1,0)</f>
        <v>0</v>
      </c>
      <c r="H85" s="111">
        <f>IF(Публикации!$D85="Учебное пособие с другим грифом",1,0)</f>
        <v>0</v>
      </c>
      <c r="I85" s="111">
        <f>IF(Публикации!$D85="Учебное пособие без грифа",1,0)</f>
        <v>0</v>
      </c>
      <c r="J85" s="111">
        <f>IF(Публикации!$D85="Учебная программа",1,0)</f>
        <v>0</v>
      </c>
      <c r="K85" s="111">
        <f>IF(Публикации!$D85="Монография, изданная в РФ",1,0)</f>
        <v>0</v>
      </c>
      <c r="L85" s="111">
        <f>IF(Публикации!$D85="Монография, изданная зарубежом",1,0)</f>
        <v>0</v>
      </c>
      <c r="M85" s="111">
        <f>IF(Публикации!$D85="Индексируемая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85" s="111">
        <f>IF(Публикации!$D85="Индексируемая РИНЦ статья в прочих российских изданиях",1,0)</f>
        <v>0</v>
      </c>
      <c r="O85" s="111">
        <f>IF(Публикации!$D85="Индексируемая SCOPUS статья в зарубежных изданиях и сборниках трудов",1,0)</f>
        <v>0</v>
      </c>
      <c r="P85" s="111">
        <f>IF(Публикации!$D85="Индексируемая Web Of Science‎ статья в зарубежных изданиях и сборниках трудов",1,0)</f>
        <v>0</v>
      </c>
      <c r="Q85" s="111">
        <f>IF(Публикации!$D85="Неиндексируемая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85" s="111">
        <f>IF(Публикации!$D85="Неиндексируемая SCOPUS статья в зарубежных сборниках трудов и конференций",1,0)</f>
        <v>0</v>
      </c>
      <c r="S85" s="111">
        <f>IF(Публикации!$D85="Неиндексируемая Web Of Science‎ статья в зарубежных сборниках трудов и конференций",1,0)</f>
        <v>0</v>
      </c>
      <c r="T85" s="111">
        <f>IF(Публикации!$D85="Кафедральный сборник статей",1,0)</f>
        <v>0</v>
      </c>
      <c r="U85" s="111">
        <f>IF(Публикации!$D85="Сборник научных трудов филиала",1,0)</f>
        <v>0</v>
      </c>
      <c r="V85" s="111">
        <f>IF(Публикации!$D85="Методическое пособие",1,0)</f>
        <v>0</v>
      </c>
      <c r="W85" s="157">
        <f t="shared" si="1"/>
        <v>1</v>
      </c>
    </row>
    <row r="86" spans="1:23" ht="12.75" x14ac:dyDescent="0.2">
      <c r="A86" s="111">
        <f>IF(Публикации!$D86="Учебник с грифом УМО",1,0)</f>
        <v>0</v>
      </c>
      <c r="B86" s="111">
        <f>IF(Публикации!$D86="Учебник с грифом Минобрнауки России",1,0)</f>
        <v>0</v>
      </c>
      <c r="C86" s="111">
        <f>IF(Публикации!$D86="Учебник с другим грифом",1,0)</f>
        <v>0</v>
      </c>
      <c r="D86" s="111">
        <f>IF(Публикации!$D86="Учебник без грифа",1,0)</f>
        <v>0</v>
      </c>
      <c r="E86" s="111">
        <f>IF(Публикации!$D86="Электронный учебник",1,0)</f>
        <v>0</v>
      </c>
      <c r="F86" s="111">
        <f>IF(Публикации!$D86="Учебное пособие с грифом УМО",1,0)</f>
        <v>0</v>
      </c>
      <c r="G86" s="111">
        <f>IF(Публикации!$D86="Учебное пособие с грифом Минобрнауки России",1,0)</f>
        <v>0</v>
      </c>
      <c r="H86" s="111">
        <f>IF(Публикации!$D86="Учебное пособие с другим грифом",1,0)</f>
        <v>0</v>
      </c>
      <c r="I86" s="111">
        <f>IF(Публикации!$D86="Учебное пособие без грифа",1,0)</f>
        <v>0</v>
      </c>
      <c r="J86" s="111">
        <f>IF(Публикации!$D86="Учебная программа",1,0)</f>
        <v>0</v>
      </c>
      <c r="K86" s="111">
        <f>IF(Публикации!$D86="Монография, изданная в РФ",1,0)</f>
        <v>0</v>
      </c>
      <c r="L86" s="111">
        <f>IF(Публикации!$D86="Монография, изданная зарубежом",1,0)</f>
        <v>0</v>
      </c>
      <c r="M86" s="111">
        <f>IF(Публикации!$D86="Индексируемая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86" s="111">
        <f>IF(Публикации!$D86="Индексируемая РИНЦ статья в прочих российских изданиях",1,0)</f>
        <v>0</v>
      </c>
      <c r="O86" s="111">
        <f>IF(Публикации!$D86="Индексируемая SCOPUS статья в зарубежных изданиях и сборниках трудов",1,0)</f>
        <v>0</v>
      </c>
      <c r="P86" s="111">
        <f>IF(Публикации!$D86="Индексируемая Web Of Science‎ статья в зарубежных изданиях и сборниках трудов",1,0)</f>
        <v>0</v>
      </c>
      <c r="Q86" s="111">
        <f>IF(Публикации!$D86="Неиндексируемая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86" s="111">
        <f>IF(Публикации!$D86="Неиндексируемая SCOPUS статья в зарубежных сборниках трудов и конференций",1,0)</f>
        <v>0</v>
      </c>
      <c r="S86" s="111">
        <f>IF(Публикации!$D86="Неиндексируемая Web Of Science‎ статья в зарубежных сборниках трудов и конференций",1,0)</f>
        <v>0</v>
      </c>
      <c r="T86" s="111">
        <f>IF(Публикации!$D86="Кафедральный сборник статей",1,0)</f>
        <v>0</v>
      </c>
      <c r="U86" s="111">
        <f>IF(Публикации!$D86="Сборник научных трудов филиала",1,0)</f>
        <v>0</v>
      </c>
      <c r="V86" s="111">
        <f>IF(Публикации!$D86="Методическое пособие",1,0)</f>
        <v>0</v>
      </c>
      <c r="W86" s="157">
        <f t="shared" si="1"/>
        <v>1</v>
      </c>
    </row>
    <row r="87" spans="1:23" ht="12.75" x14ac:dyDescent="0.2">
      <c r="A87" s="111">
        <f>IF(Публикации!$D87="Учебник с грифом УМО",1,0)</f>
        <v>0</v>
      </c>
      <c r="B87" s="111">
        <f>IF(Публикации!$D87="Учебник с грифом Минобрнауки России",1,0)</f>
        <v>0</v>
      </c>
      <c r="C87" s="111">
        <f>IF(Публикации!$D87="Учебник с другим грифом",1,0)</f>
        <v>0</v>
      </c>
      <c r="D87" s="111">
        <f>IF(Публикации!$D87="Учебник без грифа",1,0)</f>
        <v>0</v>
      </c>
      <c r="E87" s="111">
        <f>IF(Публикации!$D87="Электронный учебник",1,0)</f>
        <v>0</v>
      </c>
      <c r="F87" s="111">
        <f>IF(Публикации!$D87="Учебное пособие с грифом УМО",1,0)</f>
        <v>0</v>
      </c>
      <c r="G87" s="111">
        <f>IF(Публикации!$D87="Учебное пособие с грифом Минобрнауки России",1,0)</f>
        <v>0</v>
      </c>
      <c r="H87" s="111">
        <f>IF(Публикации!$D87="Учебное пособие с другим грифом",1,0)</f>
        <v>0</v>
      </c>
      <c r="I87" s="111">
        <f>IF(Публикации!$D87="Учебное пособие без грифа",1,0)</f>
        <v>0</v>
      </c>
      <c r="J87" s="111">
        <f>IF(Публикации!$D87="Учебная программа",1,0)</f>
        <v>0</v>
      </c>
      <c r="K87" s="111">
        <f>IF(Публикации!$D87="Монография, изданная в РФ",1,0)</f>
        <v>0</v>
      </c>
      <c r="L87" s="111">
        <f>IF(Публикации!$D87="Монография, изданная зарубежом",1,0)</f>
        <v>0</v>
      </c>
      <c r="M87" s="111">
        <f>IF(Публикации!$D87="Индексируемая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87" s="111">
        <f>IF(Публикации!$D87="Индексируемая РИНЦ статья в прочих российских изданиях",1,0)</f>
        <v>0</v>
      </c>
      <c r="O87" s="111">
        <f>IF(Публикации!$D87="Индексируемая SCOPUS статья в зарубежных изданиях и сборниках трудов",1,0)</f>
        <v>0</v>
      </c>
      <c r="P87" s="111">
        <f>IF(Публикации!$D87="Индексируемая Web Of Science‎ статья в зарубежных изданиях и сборниках трудов",1,0)</f>
        <v>0</v>
      </c>
      <c r="Q87" s="111">
        <f>IF(Публикации!$D87="Неиндексируемая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87" s="111">
        <f>IF(Публикации!$D87="Неиндексируемая SCOPUS статья в зарубежных сборниках трудов и конференций",1,0)</f>
        <v>0</v>
      </c>
      <c r="S87" s="111">
        <f>IF(Публикации!$D87="Неиндексируемая Web Of Science‎ статья в зарубежных сборниках трудов и конференций",1,0)</f>
        <v>0</v>
      </c>
      <c r="T87" s="111">
        <f>IF(Публикации!$D87="Кафедральный сборник статей",1,0)</f>
        <v>0</v>
      </c>
      <c r="U87" s="111">
        <f>IF(Публикации!$D87="Сборник научных трудов филиала",1,0)</f>
        <v>0</v>
      </c>
      <c r="V87" s="111">
        <f>IF(Публикации!$D87="Методическое пособие",1,0)</f>
        <v>0</v>
      </c>
      <c r="W87" s="157">
        <f t="shared" si="1"/>
        <v>1</v>
      </c>
    </row>
    <row r="88" spans="1:23" ht="12.75" x14ac:dyDescent="0.2">
      <c r="A88" s="111">
        <f>IF(Публикации!$D88="Учебник с грифом УМО",1,0)</f>
        <v>0</v>
      </c>
      <c r="B88" s="111">
        <f>IF(Публикации!$D88="Учебник с грифом Минобрнауки России",1,0)</f>
        <v>0</v>
      </c>
      <c r="C88" s="111">
        <f>IF(Публикации!$D88="Учебник с другим грифом",1,0)</f>
        <v>0</v>
      </c>
      <c r="D88" s="111">
        <f>IF(Публикации!$D88="Учебник без грифа",1,0)</f>
        <v>0</v>
      </c>
      <c r="E88" s="111">
        <f>IF(Публикации!$D88="Электронный учебник",1,0)</f>
        <v>0</v>
      </c>
      <c r="F88" s="111">
        <f>IF(Публикации!$D88="Учебное пособие с грифом УМО",1,0)</f>
        <v>0</v>
      </c>
      <c r="G88" s="111">
        <f>IF(Публикации!$D88="Учебное пособие с грифом Минобрнауки России",1,0)</f>
        <v>0</v>
      </c>
      <c r="H88" s="111">
        <f>IF(Публикации!$D88="Учебное пособие с другим грифом",1,0)</f>
        <v>0</v>
      </c>
      <c r="I88" s="111">
        <f>IF(Публикации!$D88="Учебное пособие без грифа",1,0)</f>
        <v>0</v>
      </c>
      <c r="J88" s="111">
        <f>IF(Публикации!$D88="Учебная программа",1,0)</f>
        <v>0</v>
      </c>
      <c r="K88" s="111">
        <f>IF(Публикации!$D88="Монография, изданная в РФ",1,0)</f>
        <v>0</v>
      </c>
      <c r="L88" s="111">
        <f>IF(Публикации!$D88="Монография, изданная зарубежом",1,0)</f>
        <v>0</v>
      </c>
      <c r="M88" s="111">
        <f>IF(Публикации!$D88="Индексируемая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88" s="111">
        <f>IF(Публикации!$D88="Индексируемая РИНЦ статья в прочих российских изданиях",1,0)</f>
        <v>0</v>
      </c>
      <c r="O88" s="111">
        <f>IF(Публикации!$D88="Индексируемая SCOPUS статья в зарубежных изданиях и сборниках трудов",1,0)</f>
        <v>0</v>
      </c>
      <c r="P88" s="111">
        <f>IF(Публикации!$D88="Индексируемая Web Of Science‎ статья в зарубежных изданиях и сборниках трудов",1,0)</f>
        <v>0</v>
      </c>
      <c r="Q88" s="111">
        <f>IF(Публикации!$D88="Неиндексируемая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88" s="111">
        <f>IF(Публикации!$D88="Неиндексируемая SCOPUS статья в зарубежных сборниках трудов и конференций",1,0)</f>
        <v>0</v>
      </c>
      <c r="S88" s="111">
        <f>IF(Публикации!$D88="Неиндексируемая Web Of Science‎ статья в зарубежных сборниках трудов и конференций",1,0)</f>
        <v>0</v>
      </c>
      <c r="T88" s="111">
        <f>IF(Публикации!$D88="Кафедральный сборник статей",1,0)</f>
        <v>0</v>
      </c>
      <c r="U88" s="111">
        <f>IF(Публикации!$D88="Сборник научных трудов филиала",1,0)</f>
        <v>0</v>
      </c>
      <c r="V88" s="111">
        <f>IF(Публикации!$D88="Методическое пособие",1,0)</f>
        <v>0</v>
      </c>
      <c r="W88" s="157">
        <f t="shared" si="1"/>
        <v>1</v>
      </c>
    </row>
    <row r="89" spans="1:23" ht="12.75" x14ac:dyDescent="0.2">
      <c r="A89" s="111">
        <f>IF(Публикации!$D89="Учебник с грифом УМО",1,0)</f>
        <v>0</v>
      </c>
      <c r="B89" s="111">
        <f>IF(Публикации!$D89="Учебник с грифом Минобрнауки России",1,0)</f>
        <v>0</v>
      </c>
      <c r="C89" s="111">
        <f>IF(Публикации!$D89="Учебник с другим грифом",1,0)</f>
        <v>0</v>
      </c>
      <c r="D89" s="111">
        <f>IF(Публикации!$D89="Учебник без грифа",1,0)</f>
        <v>0</v>
      </c>
      <c r="E89" s="111">
        <f>IF(Публикации!$D89="Электронный учебник",1,0)</f>
        <v>0</v>
      </c>
      <c r="F89" s="111">
        <f>IF(Публикации!$D89="Учебное пособие с грифом УМО",1,0)</f>
        <v>0</v>
      </c>
      <c r="G89" s="111">
        <f>IF(Публикации!$D89="Учебное пособие с грифом Минобрнауки России",1,0)</f>
        <v>0</v>
      </c>
      <c r="H89" s="111">
        <f>IF(Публикации!$D89="Учебное пособие с другим грифом",1,0)</f>
        <v>0</v>
      </c>
      <c r="I89" s="111">
        <f>IF(Публикации!$D89="Учебное пособие без грифа",1,0)</f>
        <v>0</v>
      </c>
      <c r="J89" s="111">
        <f>IF(Публикации!$D89="Учебная программа",1,0)</f>
        <v>0</v>
      </c>
      <c r="K89" s="111">
        <f>IF(Публикации!$D89="Монография, изданная в РФ",1,0)</f>
        <v>0</v>
      </c>
      <c r="L89" s="111">
        <f>IF(Публикации!$D89="Монография, изданная зарубежом",1,0)</f>
        <v>0</v>
      </c>
      <c r="M89" s="111">
        <f>IF(Публикации!$D89="Индексируемая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89" s="111">
        <f>IF(Публикации!$D89="Индексируемая РИНЦ статья в прочих российских изданиях",1,0)</f>
        <v>1</v>
      </c>
      <c r="O89" s="111">
        <f>IF(Публикации!$D89="Индексируемая SCOPUS статья в зарубежных изданиях и сборниках трудов",1,0)</f>
        <v>0</v>
      </c>
      <c r="P89" s="111">
        <f>IF(Публикации!$D89="Индексируемая Web Of Science‎ статья в зарубежных изданиях и сборниках трудов",1,0)</f>
        <v>0</v>
      </c>
      <c r="Q89" s="111">
        <f>IF(Публикации!$D89="Неиндексируемая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89" s="111">
        <f>IF(Публикации!$D89="Неиндексируемая SCOPUS статья в зарубежных сборниках трудов и конференций",1,0)</f>
        <v>0</v>
      </c>
      <c r="S89" s="111">
        <f>IF(Публикации!$D89="Неиндексируемая Web Of Science‎ статья в зарубежных сборниках трудов и конференций",1,0)</f>
        <v>0</v>
      </c>
      <c r="T89" s="111">
        <f>IF(Публикации!$D89="Кафедральный сборник статей",1,0)</f>
        <v>0</v>
      </c>
      <c r="U89" s="111">
        <f>IF(Публикации!$D89="Сборник научных трудов филиала",1,0)</f>
        <v>0</v>
      </c>
      <c r="V89" s="111">
        <f>IF(Публикации!$D89="Методическое пособие",1,0)</f>
        <v>0</v>
      </c>
      <c r="W89" s="157">
        <f t="shared" si="1"/>
        <v>1</v>
      </c>
    </row>
    <row r="90" spans="1:23" ht="12.75" x14ac:dyDescent="0.2">
      <c r="A90" s="111">
        <f>IF(Публикации!$D90="Учебник с грифом УМО",1,0)</f>
        <v>0</v>
      </c>
      <c r="B90" s="111">
        <f>IF(Публикации!$D90="Учебник с грифом Минобрнауки России",1,0)</f>
        <v>0</v>
      </c>
      <c r="C90" s="111">
        <f>IF(Публикации!$D90="Учебник с другим грифом",1,0)</f>
        <v>0</v>
      </c>
      <c r="D90" s="111">
        <f>IF(Публикации!$D90="Учебник без грифа",1,0)</f>
        <v>0</v>
      </c>
      <c r="E90" s="111">
        <f>IF(Публикации!$D90="Электронный учебник",1,0)</f>
        <v>0</v>
      </c>
      <c r="F90" s="111">
        <f>IF(Публикации!$D90="Учебное пособие с грифом УМО",1,0)</f>
        <v>0</v>
      </c>
      <c r="G90" s="111">
        <f>IF(Публикации!$D90="Учебное пособие с грифом Минобрнауки России",1,0)</f>
        <v>0</v>
      </c>
      <c r="H90" s="111">
        <f>IF(Публикации!$D90="Учебное пособие с другим грифом",1,0)</f>
        <v>0</v>
      </c>
      <c r="I90" s="111">
        <f>IF(Публикации!$D90="Учебное пособие без грифа",1,0)</f>
        <v>0</v>
      </c>
      <c r="J90" s="111">
        <f>IF(Публикации!$D90="Учебная программа",1,0)</f>
        <v>0</v>
      </c>
      <c r="K90" s="111">
        <f>IF(Публикации!$D90="Монография, изданная в РФ",1,0)</f>
        <v>0</v>
      </c>
      <c r="L90" s="111">
        <f>IF(Публикации!$D90="Монография, изданная зарубежом",1,0)</f>
        <v>0</v>
      </c>
      <c r="M90" s="111">
        <f>IF(Публикации!$D90="Индексируемая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90" s="111">
        <f>IF(Публикации!$D90="Индексируемая РИНЦ статья в прочих российских изданиях",1,0)</f>
        <v>1</v>
      </c>
      <c r="O90" s="111">
        <f>IF(Публикации!$D90="Индексируемая SCOPUS статья в зарубежных изданиях и сборниках трудов",1,0)</f>
        <v>0</v>
      </c>
      <c r="P90" s="111">
        <f>IF(Публикации!$D90="Индексируемая Web Of Science‎ статья в зарубежных изданиях и сборниках трудов",1,0)</f>
        <v>0</v>
      </c>
      <c r="Q90" s="111">
        <f>IF(Публикации!$D90="Неиндексируемая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90" s="111">
        <f>IF(Публикации!$D90="Неиндексируемая SCOPUS статья в зарубежных сборниках трудов и конференций",1,0)</f>
        <v>0</v>
      </c>
      <c r="S90" s="111">
        <f>IF(Публикации!$D90="Неиндексируемая Web Of Science‎ статья в зарубежных сборниках трудов и конференций",1,0)</f>
        <v>0</v>
      </c>
      <c r="T90" s="111">
        <f>IF(Публикации!$D90="Кафедральный сборник статей",1,0)</f>
        <v>0</v>
      </c>
      <c r="U90" s="111">
        <f>IF(Публикации!$D90="Сборник научных трудов филиала",1,0)</f>
        <v>0</v>
      </c>
      <c r="V90" s="111">
        <f>IF(Публикации!$D90="Методическое пособие",1,0)</f>
        <v>0</v>
      </c>
      <c r="W90" s="157">
        <f t="shared" si="1"/>
        <v>1</v>
      </c>
    </row>
    <row r="91" spans="1:23" ht="12.75" x14ac:dyDescent="0.2">
      <c r="A91" s="111">
        <f>IF(Публикации!$D91="Учебник с грифом УМО",1,0)</f>
        <v>0</v>
      </c>
      <c r="B91" s="111">
        <f>IF(Публикации!$D91="Учебник с грифом Минобрнауки России",1,0)</f>
        <v>0</v>
      </c>
      <c r="C91" s="111">
        <f>IF(Публикации!$D91="Учебник с другим грифом",1,0)</f>
        <v>0</v>
      </c>
      <c r="D91" s="111">
        <f>IF(Публикации!$D91="Учебник без грифа",1,0)</f>
        <v>0</v>
      </c>
      <c r="E91" s="111">
        <f>IF(Публикации!$D91="Электронный учебник",1,0)</f>
        <v>0</v>
      </c>
      <c r="F91" s="111">
        <f>IF(Публикации!$D91="Учебное пособие с грифом УМО",1,0)</f>
        <v>0</v>
      </c>
      <c r="G91" s="111">
        <f>IF(Публикации!$D91="Учебное пособие с грифом Минобрнауки России",1,0)</f>
        <v>0</v>
      </c>
      <c r="H91" s="111">
        <f>IF(Публикации!$D91="Учебное пособие с другим грифом",1,0)</f>
        <v>0</v>
      </c>
      <c r="I91" s="111">
        <f>IF(Публикации!$D91="Учебное пособие без грифа",1,0)</f>
        <v>0</v>
      </c>
      <c r="J91" s="111">
        <f>IF(Публикации!$D91="Учебная программа",1,0)</f>
        <v>0</v>
      </c>
      <c r="K91" s="111">
        <f>IF(Публикации!$D91="Монография, изданная в РФ",1,0)</f>
        <v>0</v>
      </c>
      <c r="L91" s="111">
        <f>IF(Публикации!$D91="Монография, изданная зарубежом",1,0)</f>
        <v>0</v>
      </c>
      <c r="M91" s="111">
        <f>IF(Публикации!$D91="Индексируемая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91" s="111">
        <f>IF(Публикации!$D91="Индексируемая РИНЦ статья в прочих российских изданиях",1,0)</f>
        <v>0</v>
      </c>
      <c r="O91" s="111">
        <f>IF(Публикации!$D91="Индексируемая SCOPUS статья в зарубежных изданиях и сборниках трудов",1,0)</f>
        <v>0</v>
      </c>
      <c r="P91" s="111">
        <f>IF(Публикации!$D91="Индексируемая Web Of Science‎ статья в зарубежных изданиях и сборниках трудов",1,0)</f>
        <v>0</v>
      </c>
      <c r="Q91" s="111">
        <f>IF(Публикации!$D91="Неиндексируемая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91" s="111">
        <f>IF(Публикации!$D91="Неиндексируемая SCOPUS статья в зарубежных сборниках трудов и конференций",1,0)</f>
        <v>0</v>
      </c>
      <c r="S91" s="111">
        <f>IF(Публикации!$D91="Неиндексируемая Web Of Science‎ статья в зарубежных сборниках трудов и конференций",1,0)</f>
        <v>0</v>
      </c>
      <c r="T91" s="111">
        <f>IF(Публикации!$D91="Кафедральный сборник статей",1,0)</f>
        <v>0</v>
      </c>
      <c r="U91" s="111">
        <f>IF(Публикации!$D91="Сборник научных трудов филиала",1,0)</f>
        <v>0</v>
      </c>
      <c r="V91" s="111">
        <f>IF(Публикации!$D91="Методическое пособие",1,0)</f>
        <v>0</v>
      </c>
      <c r="W91" s="157">
        <f t="shared" si="1"/>
        <v>1</v>
      </c>
    </row>
    <row r="92" spans="1:23" ht="12.75" x14ac:dyDescent="0.2">
      <c r="A92" s="111">
        <f>IF(Публикации!$D92="Учебник с грифом УМО",1,0)</f>
        <v>0</v>
      </c>
      <c r="B92" s="111">
        <f>IF(Публикации!$D92="Учебник с грифом Минобрнауки России",1,0)</f>
        <v>0</v>
      </c>
      <c r="C92" s="111">
        <f>IF(Публикации!$D92="Учебник с другим грифом",1,0)</f>
        <v>0</v>
      </c>
      <c r="D92" s="111">
        <f>IF(Публикации!$D92="Учебник без грифа",1,0)</f>
        <v>0</v>
      </c>
      <c r="E92" s="111">
        <f>IF(Публикации!$D92="Электронный учебник",1,0)</f>
        <v>0</v>
      </c>
      <c r="F92" s="111">
        <f>IF(Публикации!$D92="Учебное пособие с грифом УМО",1,0)</f>
        <v>0</v>
      </c>
      <c r="G92" s="111">
        <f>IF(Публикации!$D92="Учебное пособие с грифом Минобрнауки России",1,0)</f>
        <v>0</v>
      </c>
      <c r="H92" s="111">
        <f>IF(Публикации!$D92="Учебное пособие с другим грифом",1,0)</f>
        <v>0</v>
      </c>
      <c r="I92" s="111">
        <f>IF(Публикации!$D92="Учебное пособие без грифа",1,0)</f>
        <v>0</v>
      </c>
      <c r="J92" s="111">
        <f>IF(Публикации!$D92="Учебная программа",1,0)</f>
        <v>0</v>
      </c>
      <c r="K92" s="111">
        <f>IF(Публикации!$D92="Монография, изданная в РФ",1,0)</f>
        <v>0</v>
      </c>
      <c r="L92" s="111">
        <f>IF(Публикации!$D92="Монография, изданная зарубежом",1,0)</f>
        <v>0</v>
      </c>
      <c r="M92" s="111">
        <f>IF(Публикации!$D92="Индексируемая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92" s="111">
        <f>IF(Публикации!$D92="Индексируемая РИНЦ статья в прочих российских изданиях",1,0)</f>
        <v>0</v>
      </c>
      <c r="O92" s="111">
        <f>IF(Публикации!$D92="Индексируемая SCOPUS статья в зарубежных изданиях и сборниках трудов",1,0)</f>
        <v>0</v>
      </c>
      <c r="P92" s="111">
        <f>IF(Публикации!$D92="Индексируемая Web Of Science‎ статья в зарубежных изданиях и сборниках трудов",1,0)</f>
        <v>0</v>
      </c>
      <c r="Q92" s="111">
        <f>IF(Публикации!$D92="Неиндексируемая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92" s="111">
        <f>IF(Публикации!$D92="Неиндексируемая SCOPUS статья в зарубежных сборниках трудов и конференций",1,0)</f>
        <v>0</v>
      </c>
      <c r="S92" s="111">
        <f>IF(Публикации!$D92="Неиндексируемая Web Of Science‎ статья в зарубежных сборниках трудов и конференций",1,0)</f>
        <v>0</v>
      </c>
      <c r="T92" s="111">
        <f>IF(Публикации!$D92="Кафедральный сборник статей",1,0)</f>
        <v>0</v>
      </c>
      <c r="U92" s="111">
        <f>IF(Публикации!$D92="Сборник научных трудов филиала",1,0)</f>
        <v>0</v>
      </c>
      <c r="V92" s="111">
        <f>IF(Публикации!$D92="Методическое пособие",1,0)</f>
        <v>0</v>
      </c>
      <c r="W92" s="157">
        <f t="shared" si="1"/>
        <v>1</v>
      </c>
    </row>
    <row r="93" spans="1:23" ht="12.75" x14ac:dyDescent="0.2">
      <c r="A93" s="111">
        <f>IF(Публикации!$D93="Учебник с грифом УМО",1,0)</f>
        <v>0</v>
      </c>
      <c r="B93" s="111">
        <f>IF(Публикации!$D93="Учебник с грифом Минобрнауки России",1,0)</f>
        <v>0</v>
      </c>
      <c r="C93" s="111">
        <f>IF(Публикации!$D93="Учебник с другим грифом",1,0)</f>
        <v>0</v>
      </c>
      <c r="D93" s="111">
        <f>IF(Публикации!$D93="Учебник без грифа",1,0)</f>
        <v>0</v>
      </c>
      <c r="E93" s="111">
        <f>IF(Публикации!$D93="Электронный учебник",1,0)</f>
        <v>0</v>
      </c>
      <c r="F93" s="111">
        <f>IF(Публикации!$D93="Учебное пособие с грифом УМО",1,0)</f>
        <v>0</v>
      </c>
      <c r="G93" s="111">
        <f>IF(Публикации!$D93="Учебное пособие с грифом Минобрнауки России",1,0)</f>
        <v>0</v>
      </c>
      <c r="H93" s="111">
        <f>IF(Публикации!$D93="Учебное пособие с другим грифом",1,0)</f>
        <v>0</v>
      </c>
      <c r="I93" s="111">
        <f>IF(Публикации!$D93="Учебное пособие без грифа",1,0)</f>
        <v>0</v>
      </c>
      <c r="J93" s="111">
        <f>IF(Публикации!$D93="Учебная программа",1,0)</f>
        <v>0</v>
      </c>
      <c r="K93" s="111">
        <f>IF(Публикации!$D93="Монография, изданная в РФ",1,0)</f>
        <v>0</v>
      </c>
      <c r="L93" s="111">
        <f>IF(Публикации!$D93="Монография, изданная зарубежом",1,0)</f>
        <v>0</v>
      </c>
      <c r="M93" s="111">
        <f>IF(Публикации!$D93="Индексируемая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93" s="111">
        <f>IF(Публикации!$D93="Индексируемая РИНЦ статья в прочих российских изданиях",1,0)</f>
        <v>0</v>
      </c>
      <c r="O93" s="111">
        <f>IF(Публикации!$D93="Индексируемая SCOPUS статья в зарубежных изданиях и сборниках трудов",1,0)</f>
        <v>0</v>
      </c>
      <c r="P93" s="111">
        <f>IF(Публикации!$D93="Индексируемая Web Of Science‎ статья в зарубежных изданиях и сборниках трудов",1,0)</f>
        <v>0</v>
      </c>
      <c r="Q93" s="111">
        <f>IF(Публикации!$D93="Неиндексируемая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93" s="111">
        <f>IF(Публикации!$D93="Неиндексируемая SCOPUS статья в зарубежных сборниках трудов и конференций",1,0)</f>
        <v>0</v>
      </c>
      <c r="S93" s="111">
        <f>IF(Публикации!$D93="Неиндексируемая Web Of Science‎ статья в зарубежных сборниках трудов и конференций",1,0)</f>
        <v>0</v>
      </c>
      <c r="T93" s="111">
        <f>IF(Публикации!$D93="Кафедральный сборник статей",1,0)</f>
        <v>0</v>
      </c>
      <c r="U93" s="111">
        <f>IF(Публикации!$D93="Сборник научных трудов филиала",1,0)</f>
        <v>0</v>
      </c>
      <c r="V93" s="111">
        <f>IF(Публикации!$D93="Методическое пособие",1,0)</f>
        <v>0</v>
      </c>
      <c r="W93" s="157">
        <f t="shared" si="1"/>
        <v>1</v>
      </c>
    </row>
    <row r="94" spans="1:23" ht="12.75" x14ac:dyDescent="0.2">
      <c r="A94" s="111">
        <f>IF(Публикации!$D94="Учебник с грифом УМО",1,0)</f>
        <v>0</v>
      </c>
      <c r="B94" s="111">
        <f>IF(Публикации!$D94="Учебник с грифом Минобрнауки России",1,0)</f>
        <v>0</v>
      </c>
      <c r="C94" s="111">
        <f>IF(Публикации!$D94="Учебник с другим грифом",1,0)</f>
        <v>0</v>
      </c>
      <c r="D94" s="111">
        <f>IF(Публикации!$D94="Учебник без грифа",1,0)</f>
        <v>0</v>
      </c>
      <c r="E94" s="111">
        <f>IF(Публикации!$D94="Электронный учебник",1,0)</f>
        <v>0</v>
      </c>
      <c r="F94" s="111">
        <f>IF(Публикации!$D94="Учебное пособие с грифом УМО",1,0)</f>
        <v>0</v>
      </c>
      <c r="G94" s="111">
        <f>IF(Публикации!$D94="Учебное пособие с грифом Минобрнауки России",1,0)</f>
        <v>0</v>
      </c>
      <c r="H94" s="111">
        <f>IF(Публикации!$D94="Учебное пособие с другим грифом",1,0)</f>
        <v>0</v>
      </c>
      <c r="I94" s="111">
        <f>IF(Публикации!$D94="Учебное пособие без грифа",1,0)</f>
        <v>0</v>
      </c>
      <c r="J94" s="111">
        <f>IF(Публикации!$D94="Учебная программа",1,0)</f>
        <v>0</v>
      </c>
      <c r="K94" s="111">
        <f>IF(Публикации!$D94="Монография, изданная в РФ",1,0)</f>
        <v>0</v>
      </c>
      <c r="L94" s="111">
        <f>IF(Публикации!$D94="Монография, изданная зарубежом",1,0)</f>
        <v>0</v>
      </c>
      <c r="M94" s="111">
        <f>IF(Публикации!$D94="Индексируемая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94" s="111">
        <f>IF(Публикации!$D94="Индексируемая РИНЦ статья в прочих российских изданиях",1,0)</f>
        <v>0</v>
      </c>
      <c r="O94" s="111">
        <f>IF(Публикации!$D94="Индексируемая SCOPUS статья в зарубежных изданиях и сборниках трудов",1,0)</f>
        <v>0</v>
      </c>
      <c r="P94" s="111">
        <f>IF(Публикации!$D94="Индексируемая Web Of Science‎ статья в зарубежных изданиях и сборниках трудов",1,0)</f>
        <v>0</v>
      </c>
      <c r="Q94" s="111">
        <f>IF(Публикации!$D94="Неиндексируемая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94" s="111">
        <f>IF(Публикации!$D94="Неиндексируемая SCOPUS статья в зарубежных сборниках трудов и конференций",1,0)</f>
        <v>0</v>
      </c>
      <c r="S94" s="111">
        <f>IF(Публикации!$D94="Неиндексируемая Web Of Science‎ статья в зарубежных сборниках трудов и конференций",1,0)</f>
        <v>0</v>
      </c>
      <c r="T94" s="111">
        <f>IF(Публикации!$D94="Кафедральный сборник статей",1,0)</f>
        <v>0</v>
      </c>
      <c r="U94" s="111">
        <f>IF(Публикации!$D94="Сборник научных трудов филиала",1,0)</f>
        <v>0</v>
      </c>
      <c r="V94" s="111">
        <f>IF(Публикации!$D94="Методическое пособие",1,0)</f>
        <v>0</v>
      </c>
      <c r="W94" s="157">
        <f t="shared" si="1"/>
        <v>1</v>
      </c>
    </row>
    <row r="95" spans="1:23" ht="12.75" x14ac:dyDescent="0.2">
      <c r="A95" s="111">
        <f>IF(Публикации!$D95="Учебник с грифом УМО",1,0)</f>
        <v>0</v>
      </c>
      <c r="B95" s="111">
        <f>IF(Публикации!$D95="Учебник с грифом Минобрнауки России",1,0)</f>
        <v>0</v>
      </c>
      <c r="C95" s="111">
        <f>IF(Публикации!$D95="Учебник с другим грифом",1,0)</f>
        <v>0</v>
      </c>
      <c r="D95" s="111">
        <f>IF(Публикации!$D95="Учебник без грифа",1,0)</f>
        <v>0</v>
      </c>
      <c r="E95" s="111">
        <f>IF(Публикации!$D95="Электронный учебник",1,0)</f>
        <v>0</v>
      </c>
      <c r="F95" s="111">
        <f>IF(Публикации!$D95="Учебное пособие с грифом УМО",1,0)</f>
        <v>0</v>
      </c>
      <c r="G95" s="111">
        <f>IF(Публикации!$D95="Учебное пособие с грифом Минобрнауки России",1,0)</f>
        <v>0</v>
      </c>
      <c r="H95" s="111">
        <f>IF(Публикации!$D95="Учебное пособие с другим грифом",1,0)</f>
        <v>0</v>
      </c>
      <c r="I95" s="111">
        <f>IF(Публикации!$D95="Учебное пособие без грифа",1,0)</f>
        <v>0</v>
      </c>
      <c r="J95" s="111">
        <f>IF(Публикации!$D95="Учебная программа",1,0)</f>
        <v>0</v>
      </c>
      <c r="K95" s="111">
        <f>IF(Публикации!$D95="Монография, изданная в РФ",1,0)</f>
        <v>0</v>
      </c>
      <c r="L95" s="111">
        <f>IF(Публикации!$D95="Монография, изданная зарубежом",1,0)</f>
        <v>0</v>
      </c>
      <c r="M95" s="111">
        <f>IF(Публикации!$D95="Индексируемая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95" s="111">
        <f>IF(Публикации!$D95="Индексируемая РИНЦ статья в прочих российских изданиях",1,0)</f>
        <v>0</v>
      </c>
      <c r="O95" s="111">
        <f>IF(Публикации!$D95="Индексируемая SCOPUS статья в зарубежных изданиях и сборниках трудов",1,0)</f>
        <v>0</v>
      </c>
      <c r="P95" s="111">
        <f>IF(Публикации!$D95="Индексируемая Web Of Science‎ статья в зарубежных изданиях и сборниках трудов",1,0)</f>
        <v>0</v>
      </c>
      <c r="Q95" s="111">
        <f>IF(Публикации!$D95="Неиндексируемая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95" s="111">
        <f>IF(Публикации!$D95="Неиндексируемая SCOPUS статья в зарубежных сборниках трудов и конференций",1,0)</f>
        <v>0</v>
      </c>
      <c r="S95" s="111">
        <f>IF(Публикации!$D95="Неиндексируемая Web Of Science‎ статья в зарубежных сборниках трудов и конференций",1,0)</f>
        <v>0</v>
      </c>
      <c r="T95" s="111">
        <f>IF(Публикации!$D95="Кафедральный сборник статей",1,0)</f>
        <v>0</v>
      </c>
      <c r="U95" s="111">
        <f>IF(Публикации!$D95="Сборник научных трудов филиала",1,0)</f>
        <v>0</v>
      </c>
      <c r="V95" s="111">
        <f>IF(Публикации!$D95="Методическое пособие",1,0)</f>
        <v>0</v>
      </c>
      <c r="W95" s="157">
        <f t="shared" si="1"/>
        <v>1</v>
      </c>
    </row>
    <row r="96" spans="1:23" ht="12.75" x14ac:dyDescent="0.2">
      <c r="A96" s="111">
        <f>IF(Публикации!$D96="Учебник с грифом УМО",1,0)</f>
        <v>0</v>
      </c>
      <c r="B96" s="111">
        <f>IF(Публикации!$D96="Учебник с грифом Минобрнауки России",1,0)</f>
        <v>0</v>
      </c>
      <c r="C96" s="111">
        <f>IF(Публикации!$D96="Учебник с другим грифом",1,0)</f>
        <v>0</v>
      </c>
      <c r="D96" s="111">
        <f>IF(Публикации!$D96="Учебник без грифа",1,0)</f>
        <v>0</v>
      </c>
      <c r="E96" s="111">
        <f>IF(Публикации!$D96="Электронный учебник",1,0)</f>
        <v>0</v>
      </c>
      <c r="F96" s="111">
        <f>IF(Публикации!$D96="Учебное пособие с грифом УМО",1,0)</f>
        <v>0</v>
      </c>
      <c r="G96" s="111">
        <f>IF(Публикации!$D96="Учебное пособие с грифом Минобрнауки России",1,0)</f>
        <v>0</v>
      </c>
      <c r="H96" s="111">
        <f>IF(Публикации!$D96="Учебное пособие с другим грифом",1,0)</f>
        <v>0</v>
      </c>
      <c r="I96" s="111">
        <f>IF(Публикации!$D96="Учебное пособие без грифа",1,0)</f>
        <v>0</v>
      </c>
      <c r="J96" s="111">
        <f>IF(Публикации!$D96="Учебная программа",1,0)</f>
        <v>0</v>
      </c>
      <c r="K96" s="111">
        <f>IF(Публикации!$D96="Монография, изданная в РФ",1,0)</f>
        <v>0</v>
      </c>
      <c r="L96" s="111">
        <f>IF(Публикации!$D96="Монография, изданная зарубежом",1,0)</f>
        <v>0</v>
      </c>
      <c r="M96" s="111">
        <f>IF(Публикации!$D96="Индексируемая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96" s="111">
        <f>IF(Публикации!$D96="Индексируемая РИНЦ статья в прочих российских изданиях",1,0)</f>
        <v>0</v>
      </c>
      <c r="O96" s="111">
        <f>IF(Публикации!$D96="Индексируемая SCOPUS статья в зарубежных изданиях и сборниках трудов",1,0)</f>
        <v>0</v>
      </c>
      <c r="P96" s="111">
        <f>IF(Публикации!$D96="Индексируемая Web Of Science‎ статья в зарубежных изданиях и сборниках трудов",1,0)</f>
        <v>0</v>
      </c>
      <c r="Q96" s="111">
        <f>IF(Публикации!$D96="Неиндексируемая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96" s="111">
        <f>IF(Публикации!$D96="Неиндексируемая SCOPUS статья в зарубежных сборниках трудов и конференций",1,0)</f>
        <v>1</v>
      </c>
      <c r="S96" s="111">
        <f>IF(Публикации!$D96="Неиндексируемая Web Of Science‎ статья в зарубежных сборниках трудов и конференций",1,0)</f>
        <v>0</v>
      </c>
      <c r="T96" s="111">
        <f>IF(Публикации!$D96="Кафедральный сборник статей",1,0)</f>
        <v>0</v>
      </c>
      <c r="U96" s="111">
        <f>IF(Публикации!$D96="Сборник научных трудов филиала",1,0)</f>
        <v>0</v>
      </c>
      <c r="V96" s="111">
        <f>IF(Публикации!$D96="Методическое пособие",1,0)</f>
        <v>0</v>
      </c>
      <c r="W96" s="157">
        <f t="shared" si="1"/>
        <v>1</v>
      </c>
    </row>
    <row r="97" spans="1:23" ht="12.75" x14ac:dyDescent="0.2">
      <c r="A97" s="111">
        <f>IF(Публикации!$D97="Учебник с грифом УМО",1,0)</f>
        <v>0</v>
      </c>
      <c r="B97" s="111">
        <f>IF(Публикации!$D97="Учебник с грифом Минобрнауки России",1,0)</f>
        <v>0</v>
      </c>
      <c r="C97" s="111">
        <f>IF(Публикации!$D97="Учебник с другим грифом",1,0)</f>
        <v>0</v>
      </c>
      <c r="D97" s="111">
        <f>IF(Публикации!$D97="Учебник без грифа",1,0)</f>
        <v>0</v>
      </c>
      <c r="E97" s="111">
        <f>IF(Публикации!$D97="Электронный учебник",1,0)</f>
        <v>0</v>
      </c>
      <c r="F97" s="111">
        <f>IF(Публикации!$D97="Учебное пособие с грифом УМО",1,0)</f>
        <v>0</v>
      </c>
      <c r="G97" s="111">
        <f>IF(Публикации!$D97="Учебное пособие с грифом Минобрнауки России",1,0)</f>
        <v>0</v>
      </c>
      <c r="H97" s="111">
        <f>IF(Публикации!$D97="Учебное пособие с другим грифом",1,0)</f>
        <v>0</v>
      </c>
      <c r="I97" s="111">
        <f>IF(Публикации!$D97="Учебное пособие без грифа",1,0)</f>
        <v>0</v>
      </c>
      <c r="J97" s="111">
        <f>IF(Публикации!$D97="Учебная программа",1,0)</f>
        <v>0</v>
      </c>
      <c r="K97" s="111">
        <f>IF(Публикации!$D97="Монография, изданная в РФ",1,0)</f>
        <v>0</v>
      </c>
      <c r="L97" s="111">
        <f>IF(Публикации!$D97="Монография, изданная зарубежом",1,0)</f>
        <v>0</v>
      </c>
      <c r="M97" s="111">
        <f>IF(Публикации!$D97="Индексируемая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97" s="111">
        <f>IF(Публикации!$D97="Индексируемая РИНЦ статья в прочих российских изданиях",1,0)</f>
        <v>0</v>
      </c>
      <c r="O97" s="111">
        <f>IF(Публикации!$D97="Индексируемая SCOPUS статья в зарубежных изданиях и сборниках трудов",1,0)</f>
        <v>0</v>
      </c>
      <c r="P97" s="111">
        <f>IF(Публикации!$D97="Индексируемая Web Of Science‎ статья в зарубежных изданиях и сборниках трудов",1,0)</f>
        <v>0</v>
      </c>
      <c r="Q97" s="111">
        <f>IF(Публикации!$D97="Неиндексируемая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97" s="111">
        <f>IF(Публикации!$D97="Неиндексируемая SCOPUS статья в зарубежных сборниках трудов и конференций",1,0)</f>
        <v>0</v>
      </c>
      <c r="S97" s="111">
        <f>IF(Публикации!$D97="Неиндексируемая Web Of Science‎ статья в зарубежных сборниках трудов и конференций",1,0)</f>
        <v>0</v>
      </c>
      <c r="T97" s="111">
        <f>IF(Публикации!$D97="Кафедральный сборник статей",1,0)</f>
        <v>0</v>
      </c>
      <c r="U97" s="111">
        <f>IF(Публикации!$D97="Сборник научных трудов филиала",1,0)</f>
        <v>0</v>
      </c>
      <c r="V97" s="111">
        <f>IF(Публикации!$D97="Методическое пособие",1,0)</f>
        <v>0</v>
      </c>
      <c r="W97" s="157">
        <f t="shared" si="1"/>
        <v>1</v>
      </c>
    </row>
    <row r="98" spans="1:23" ht="12.75" x14ac:dyDescent="0.2">
      <c r="A98" s="111">
        <f>IF(Публикации!$D98="Учебник с грифом УМО",1,0)</f>
        <v>0</v>
      </c>
      <c r="B98" s="111">
        <f>IF(Публикации!$D98="Учебник с грифом Минобрнауки России",1,0)</f>
        <v>0</v>
      </c>
      <c r="C98" s="111">
        <f>IF(Публикации!$D98="Учебник с другим грифом",1,0)</f>
        <v>0</v>
      </c>
      <c r="D98" s="111">
        <f>IF(Публикации!$D98="Учебник без грифа",1,0)</f>
        <v>0</v>
      </c>
      <c r="E98" s="111">
        <f>IF(Публикации!$D98="Электронный учебник",1,0)</f>
        <v>0</v>
      </c>
      <c r="F98" s="111">
        <f>IF(Публикации!$D98="Учебное пособие с грифом УМО",1,0)</f>
        <v>0</v>
      </c>
      <c r="G98" s="111">
        <f>IF(Публикации!$D98="Учебное пособие с грифом Минобрнауки России",1,0)</f>
        <v>0</v>
      </c>
      <c r="H98" s="111">
        <f>IF(Публикации!$D98="Учебное пособие с другим грифом",1,0)</f>
        <v>0</v>
      </c>
      <c r="I98" s="111">
        <f>IF(Публикации!$D98="Учебное пособие без грифа",1,0)</f>
        <v>0</v>
      </c>
      <c r="J98" s="111">
        <f>IF(Публикации!$D98="Учебная программа",1,0)</f>
        <v>0</v>
      </c>
      <c r="K98" s="111">
        <f>IF(Публикации!$D98="Монография, изданная в РФ",1,0)</f>
        <v>0</v>
      </c>
      <c r="L98" s="111">
        <f>IF(Публикации!$D98="Монография, изданная зарубежом",1,0)</f>
        <v>0</v>
      </c>
      <c r="M98" s="111">
        <f>IF(Публикации!$D98="Индексируемая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98" s="111">
        <f>IF(Публикации!$D98="Индексируемая РИНЦ статья в прочих российских изданиях",1,0)</f>
        <v>0</v>
      </c>
      <c r="O98" s="111">
        <f>IF(Публикации!$D98="Индексируемая SCOPUS статья в зарубежных изданиях и сборниках трудов",1,0)</f>
        <v>0</v>
      </c>
      <c r="P98" s="111">
        <f>IF(Публикации!$D98="Индексируемая Web Of Science‎ статья в зарубежных изданиях и сборниках трудов",1,0)</f>
        <v>0</v>
      </c>
      <c r="Q98" s="111">
        <f>IF(Публикации!$D98="Неиндексируемая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98" s="111">
        <f>IF(Публикации!$D98="Неиндексируемая SCOPUS статья в зарубежных сборниках трудов и конференций",1,0)</f>
        <v>1</v>
      </c>
      <c r="S98" s="111">
        <f>IF(Публикации!$D98="Неиндексируемая Web Of Science‎ статья в зарубежных сборниках трудов и конференций",1,0)</f>
        <v>0</v>
      </c>
      <c r="T98" s="111">
        <f>IF(Публикации!$D98="Кафедральный сборник статей",1,0)</f>
        <v>0</v>
      </c>
      <c r="U98" s="111">
        <f>IF(Публикации!$D98="Сборник научных трудов филиала",1,0)</f>
        <v>0</v>
      </c>
      <c r="V98" s="111">
        <f>IF(Публикации!$D98="Методическое пособие",1,0)</f>
        <v>0</v>
      </c>
      <c r="W98" s="157">
        <f t="shared" si="1"/>
        <v>1</v>
      </c>
    </row>
    <row r="99" spans="1:23" ht="12.75" x14ac:dyDescent="0.2">
      <c r="A99" s="111">
        <f>IF(Публикации!$D99="Учебник с грифом УМО",1,0)</f>
        <v>0</v>
      </c>
      <c r="B99" s="111">
        <f>IF(Публикации!$D99="Учебник с грифом Минобрнауки России",1,0)</f>
        <v>0</v>
      </c>
      <c r="C99" s="111">
        <f>IF(Публикации!$D99="Учебник с другим грифом",1,0)</f>
        <v>0</v>
      </c>
      <c r="D99" s="111">
        <f>IF(Публикации!$D99="Учебник без грифа",1,0)</f>
        <v>0</v>
      </c>
      <c r="E99" s="111">
        <f>IF(Публикации!$D99="Электронный учебник",1,0)</f>
        <v>0</v>
      </c>
      <c r="F99" s="111">
        <f>IF(Публикации!$D99="Учебное пособие с грифом УМО",1,0)</f>
        <v>0</v>
      </c>
      <c r="G99" s="111">
        <f>IF(Публикации!$D99="Учебное пособие с грифом Минобрнауки России",1,0)</f>
        <v>0</v>
      </c>
      <c r="H99" s="111">
        <f>IF(Публикации!$D99="Учебное пособие с другим грифом",1,0)</f>
        <v>0</v>
      </c>
      <c r="I99" s="111">
        <f>IF(Публикации!$D99="Учебное пособие без грифа",1,0)</f>
        <v>0</v>
      </c>
      <c r="J99" s="111">
        <f>IF(Публикации!$D99="Учебная программа",1,0)</f>
        <v>0</v>
      </c>
      <c r="K99" s="111">
        <f>IF(Публикации!$D99="Монография, изданная в РФ",1,0)</f>
        <v>0</v>
      </c>
      <c r="L99" s="111">
        <f>IF(Публикации!$D99="Монография, изданная зарубежом",1,0)</f>
        <v>0</v>
      </c>
      <c r="M99" s="111">
        <f>IF(Публикации!$D99="Индексируемая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99" s="111">
        <f>IF(Публикации!$D99="Индексируемая РИНЦ статья в прочих российских изданиях",1,0)</f>
        <v>0</v>
      </c>
      <c r="O99" s="111">
        <f>IF(Публикации!$D99="Индексируемая SCOPUS статья в зарубежных изданиях и сборниках трудов",1,0)</f>
        <v>0</v>
      </c>
      <c r="P99" s="111">
        <f>IF(Публикации!$D99="Индексируемая Web Of Science‎ статья в зарубежных изданиях и сборниках трудов",1,0)</f>
        <v>0</v>
      </c>
      <c r="Q99" s="111">
        <f>IF(Публикации!$D99="Неиндексируемая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99" s="111">
        <f>IF(Публикации!$D99="Неиндексируемая SCOPUS статья в зарубежных сборниках трудов и конференций",1,0)</f>
        <v>0</v>
      </c>
      <c r="S99" s="111">
        <f>IF(Публикации!$D99="Неиндексируемая Web Of Science‎ статья в зарубежных сборниках трудов и конференций",1,0)</f>
        <v>0</v>
      </c>
      <c r="T99" s="111">
        <f>IF(Публикации!$D99="Кафедральный сборник статей",1,0)</f>
        <v>0</v>
      </c>
      <c r="U99" s="111">
        <f>IF(Публикации!$D99="Сборник научных трудов филиала",1,0)</f>
        <v>0</v>
      </c>
      <c r="V99" s="111">
        <f>IF(Публикации!$D99="Методическое пособие",1,0)</f>
        <v>0</v>
      </c>
      <c r="W99" s="157">
        <f t="shared" si="1"/>
        <v>1</v>
      </c>
    </row>
    <row r="100" spans="1:23" ht="12.75" x14ac:dyDescent="0.2">
      <c r="A100" s="111">
        <f>IF(Публикации!$D100="Учебник с грифом УМО",1,0)</f>
        <v>0</v>
      </c>
      <c r="B100" s="111">
        <f>IF(Публикации!$D100="Учебник с грифом Минобрнауки России",1,0)</f>
        <v>0</v>
      </c>
      <c r="C100" s="111">
        <f>IF(Публикации!$D100="Учебник с другим грифом",1,0)</f>
        <v>0</v>
      </c>
      <c r="D100" s="111">
        <f>IF(Публикации!$D100="Учебник без грифа",1,0)</f>
        <v>0</v>
      </c>
      <c r="E100" s="111">
        <f>IF(Публикации!$D100="Электронный учебник",1,0)</f>
        <v>0</v>
      </c>
      <c r="F100" s="111">
        <f>IF(Публикации!$D100="Учебное пособие с грифом УМО",1,0)</f>
        <v>0</v>
      </c>
      <c r="G100" s="111">
        <f>IF(Публикации!$D100="Учебное пособие с грифом Минобрнауки России",1,0)</f>
        <v>0</v>
      </c>
      <c r="H100" s="111">
        <f>IF(Публикации!$D100="Учебное пособие с другим грифом",1,0)</f>
        <v>0</v>
      </c>
      <c r="I100" s="111">
        <f>IF(Публикации!$D100="Учебное пособие без грифа",1,0)</f>
        <v>0</v>
      </c>
      <c r="J100" s="111">
        <f>IF(Публикации!$D100="Учебная программа",1,0)</f>
        <v>0</v>
      </c>
      <c r="K100" s="111">
        <f>IF(Публикации!$D100="Монография, изданная в РФ",1,0)</f>
        <v>0</v>
      </c>
      <c r="L100" s="111">
        <f>IF(Публикации!$D100="Монография, изданная зарубежом",1,0)</f>
        <v>0</v>
      </c>
      <c r="M100" s="111">
        <f>IF(Публикации!$D100="Индексируемая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00" s="111">
        <f>IF(Публикации!$D100="Индексируемая РИНЦ статья в прочих российских изданиях",1,0)</f>
        <v>0</v>
      </c>
      <c r="O100" s="111">
        <f>IF(Публикации!$D100="Индексируемая SCOPUS статья в зарубежных изданиях и сборниках трудов",1,0)</f>
        <v>0</v>
      </c>
      <c r="P100" s="111">
        <f>IF(Публикации!$D100="Индексируемая Web Of Science‎ статья в зарубежных изданиях и сборниках трудов",1,0)</f>
        <v>0</v>
      </c>
      <c r="Q100" s="111">
        <f>IF(Публикации!$D100="Неиндексируемая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100" s="111">
        <f>IF(Публикации!$D100="Неиндексируемая SCOPUS статья в зарубежных сборниках трудов и конференций",1,0)</f>
        <v>0</v>
      </c>
      <c r="S100" s="111">
        <f>IF(Публикации!$D100="Неиндексируемая Web Of Science‎ статья в зарубежных сборниках трудов и конференций",1,0)</f>
        <v>0</v>
      </c>
      <c r="T100" s="111">
        <f>IF(Публикации!$D100="Кафедральный сборник статей",1,0)</f>
        <v>0</v>
      </c>
      <c r="U100" s="111">
        <f>IF(Публикации!$D100="Сборник научных трудов филиала",1,0)</f>
        <v>0</v>
      </c>
      <c r="V100" s="111">
        <f>IF(Публикации!$D100="Методическое пособие",1,0)</f>
        <v>0</v>
      </c>
      <c r="W100" s="157">
        <f t="shared" si="1"/>
        <v>1</v>
      </c>
    </row>
    <row r="101" spans="1:23" ht="12.75" x14ac:dyDescent="0.2">
      <c r="A101" s="111">
        <f>IF(Публикации!$D101="Учебник с грифом УМО",1,0)</f>
        <v>0</v>
      </c>
      <c r="B101" s="111">
        <f>IF(Публикации!$D101="Учебник с грифом Минобрнауки России",1,0)</f>
        <v>0</v>
      </c>
      <c r="C101" s="111">
        <f>IF(Публикации!$D101="Учебник с другим грифом",1,0)</f>
        <v>0</v>
      </c>
      <c r="D101" s="111">
        <f>IF(Публикации!$D101="Учебник без грифа",1,0)</f>
        <v>0</v>
      </c>
      <c r="E101" s="111">
        <f>IF(Публикации!$D101="Электронный учебник",1,0)</f>
        <v>0</v>
      </c>
      <c r="F101" s="111">
        <f>IF(Публикации!$D101="Учебное пособие с грифом УМО",1,0)</f>
        <v>0</v>
      </c>
      <c r="G101" s="111">
        <f>IF(Публикации!$D101="Учебное пособие с грифом Минобрнауки России",1,0)</f>
        <v>0</v>
      </c>
      <c r="H101" s="111">
        <f>IF(Публикации!$D101="Учебное пособие с другим грифом",1,0)</f>
        <v>0</v>
      </c>
      <c r="I101" s="111">
        <f>IF(Публикации!$D101="Учебное пособие без грифа",1,0)</f>
        <v>0</v>
      </c>
      <c r="J101" s="111">
        <f>IF(Публикации!$D101="Учебная программа",1,0)</f>
        <v>0</v>
      </c>
      <c r="K101" s="111">
        <f>IF(Публикации!$D101="Монография, изданная в РФ",1,0)</f>
        <v>0</v>
      </c>
      <c r="L101" s="111">
        <f>IF(Публикации!$D101="Монография, изданная зарубежом",1,0)</f>
        <v>0</v>
      </c>
      <c r="M101" s="111">
        <f>IF(Публикации!$D101="Индексируемая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01" s="111">
        <f>IF(Публикации!$D101="Индексируемая РИНЦ статья в прочих российских изданиях",1,0)</f>
        <v>0</v>
      </c>
      <c r="O101" s="111">
        <f>IF(Публикации!$D101="Индексируемая SCOPUS статья в зарубежных изданиях и сборниках трудов",1,0)</f>
        <v>0</v>
      </c>
      <c r="P101" s="111">
        <f>IF(Публикации!$D101="Индексируемая Web Of Science‎ статья в зарубежных изданиях и сборниках трудов",1,0)</f>
        <v>0</v>
      </c>
      <c r="Q101" s="111">
        <f>IF(Публикации!$D101="Неиндексируемая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101" s="111">
        <f>IF(Публикации!$D101="Неиндексируемая SCOPUS статья в зарубежных сборниках трудов и конференций",1,0)</f>
        <v>0</v>
      </c>
      <c r="S101" s="111">
        <f>IF(Публикации!$D101="Неиндексируемая Web Of Science‎ статья в зарубежных сборниках трудов и конференций",1,0)</f>
        <v>0</v>
      </c>
      <c r="T101" s="111">
        <f>IF(Публикации!$D101="Кафедральный сборник статей",1,0)</f>
        <v>0</v>
      </c>
      <c r="U101" s="111">
        <f>IF(Публикации!$D101="Сборник научных трудов филиала",1,0)</f>
        <v>0</v>
      </c>
      <c r="V101" s="111">
        <f>IF(Публикации!$D101="Методическое пособие",1,0)</f>
        <v>0</v>
      </c>
      <c r="W101" s="157">
        <f t="shared" si="1"/>
        <v>1</v>
      </c>
    </row>
    <row r="102" spans="1:23" ht="12.75" x14ac:dyDescent="0.2">
      <c r="A102" s="111">
        <f>IF(Публикации!$D102="Учебник с грифом УМО",1,0)</f>
        <v>0</v>
      </c>
      <c r="B102" s="111">
        <f>IF(Публикации!$D102="Учебник с грифом Минобрнауки России",1,0)</f>
        <v>0</v>
      </c>
      <c r="C102" s="111">
        <f>IF(Публикации!$D102="Учебник с другим грифом",1,0)</f>
        <v>0</v>
      </c>
      <c r="D102" s="111">
        <f>IF(Публикации!$D102="Учебник без грифа",1,0)</f>
        <v>0</v>
      </c>
      <c r="E102" s="111">
        <f>IF(Публикации!$D102="Электронный учебник",1,0)</f>
        <v>0</v>
      </c>
      <c r="F102" s="111">
        <f>IF(Публикации!$D102="Учебное пособие с грифом УМО",1,0)</f>
        <v>0</v>
      </c>
      <c r="G102" s="111">
        <f>IF(Публикации!$D102="Учебное пособие с грифом Минобрнауки России",1,0)</f>
        <v>0</v>
      </c>
      <c r="H102" s="111">
        <f>IF(Публикации!$D102="Учебное пособие с другим грифом",1,0)</f>
        <v>0</v>
      </c>
      <c r="I102" s="111">
        <f>IF(Публикации!$D102="Учебное пособие без грифа",1,0)</f>
        <v>0</v>
      </c>
      <c r="J102" s="111">
        <f>IF(Публикации!$D102="Учебная программа",1,0)</f>
        <v>0</v>
      </c>
      <c r="K102" s="111">
        <f>IF(Публикации!$D102="Монография, изданная в РФ",1,0)</f>
        <v>0</v>
      </c>
      <c r="L102" s="111">
        <f>IF(Публикации!$D102="Монография, изданная зарубежом",1,0)</f>
        <v>0</v>
      </c>
      <c r="M102" s="111">
        <f>IF(Публикации!$D102="Индексируемая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02" s="111">
        <f>IF(Публикации!$D102="Индексируемая РИНЦ статья в прочих российских изданиях",1,0)</f>
        <v>0</v>
      </c>
      <c r="O102" s="111">
        <f>IF(Публикации!$D102="Индексируемая SCOPUS статья в зарубежных изданиях и сборниках трудов",1,0)</f>
        <v>0</v>
      </c>
      <c r="P102" s="111">
        <f>IF(Публикации!$D102="Индексируемая Web Of Science‎ статья в зарубежных изданиях и сборниках трудов",1,0)</f>
        <v>0</v>
      </c>
      <c r="Q102" s="111">
        <f>IF(Публикации!$D102="Неиндексируемая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102" s="111">
        <f>IF(Публикации!$D102="Неиндексируемая SCOPUS статья в зарубежных сборниках трудов и конференций",1,0)</f>
        <v>0</v>
      </c>
      <c r="S102" s="111">
        <f>IF(Публикации!$D102="Неиндексируемая Web Of Science‎ статья в зарубежных сборниках трудов и конференций",1,0)</f>
        <v>0</v>
      </c>
      <c r="T102" s="111">
        <f>IF(Публикации!$D102="Кафедральный сборник статей",1,0)</f>
        <v>0</v>
      </c>
      <c r="U102" s="111">
        <f>IF(Публикации!$D102="Сборник научных трудов филиала",1,0)</f>
        <v>0</v>
      </c>
      <c r="V102" s="111">
        <f>IF(Публикации!$D102="Методическое пособие",1,0)</f>
        <v>0</v>
      </c>
      <c r="W102" s="157">
        <f t="shared" si="1"/>
        <v>1</v>
      </c>
    </row>
    <row r="103" spans="1:23" ht="12.75" x14ac:dyDescent="0.2">
      <c r="A103" s="111">
        <f>IF(Публикации!$D103="Учебник с грифом УМО",1,0)</f>
        <v>0</v>
      </c>
      <c r="B103" s="111">
        <f>IF(Публикации!$D103="Учебник с грифом Минобрнауки России",1,0)</f>
        <v>0</v>
      </c>
      <c r="C103" s="111">
        <f>IF(Публикации!$D103="Учебник с другим грифом",1,0)</f>
        <v>0</v>
      </c>
      <c r="D103" s="111">
        <f>IF(Публикации!$D103="Учебник без грифа",1,0)</f>
        <v>0</v>
      </c>
      <c r="E103" s="111">
        <f>IF(Публикации!$D103="Электронный учебник",1,0)</f>
        <v>0</v>
      </c>
      <c r="F103" s="111">
        <f>IF(Публикации!$D103="Учебное пособие с грифом УМО",1,0)</f>
        <v>0</v>
      </c>
      <c r="G103" s="111">
        <f>IF(Публикации!$D103="Учебное пособие с грифом Минобрнауки России",1,0)</f>
        <v>0</v>
      </c>
      <c r="H103" s="111">
        <f>IF(Публикации!$D103="Учебное пособие с другим грифом",1,0)</f>
        <v>0</v>
      </c>
      <c r="I103" s="111">
        <f>IF(Публикации!$D103="Учебное пособие без грифа",1,0)</f>
        <v>0</v>
      </c>
      <c r="J103" s="111">
        <f>IF(Публикации!$D103="Учебная программа",1,0)</f>
        <v>0</v>
      </c>
      <c r="K103" s="111">
        <f>IF(Публикации!$D103="Монография, изданная в РФ",1,0)</f>
        <v>0</v>
      </c>
      <c r="L103" s="111">
        <f>IF(Публикации!$D103="Монография, изданная зарубежом",1,0)</f>
        <v>0</v>
      </c>
      <c r="M103" s="111">
        <f>IF(Публикации!$D103="Индексируемая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03" s="111">
        <f>IF(Публикации!$D103="Индексируемая РИНЦ статья в прочих российских изданиях",1,0)</f>
        <v>0</v>
      </c>
      <c r="O103" s="111">
        <f>IF(Публикации!$D103="Индексируемая SCOPUS статья в зарубежных изданиях и сборниках трудов",1,0)</f>
        <v>0</v>
      </c>
      <c r="P103" s="111">
        <f>IF(Публикации!$D103="Индексируемая Web Of Science‎ статья в зарубежных изданиях и сборниках трудов",1,0)</f>
        <v>0</v>
      </c>
      <c r="Q103" s="111">
        <f>IF(Публикации!$D103="Неиндексируемая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103" s="111">
        <f>IF(Публикации!$D103="Неиндексируемая SCOPUS статья в зарубежных сборниках трудов и конференций",1,0)</f>
        <v>0</v>
      </c>
      <c r="S103" s="111">
        <f>IF(Публикации!$D103="Неиндексируемая Web Of Science‎ статья в зарубежных сборниках трудов и конференций",1,0)</f>
        <v>0</v>
      </c>
      <c r="T103" s="111">
        <f>IF(Публикации!$D103="Кафедральный сборник статей",1,0)</f>
        <v>0</v>
      </c>
      <c r="U103" s="111">
        <f>IF(Публикации!$D103="Сборник научных трудов филиала",1,0)</f>
        <v>0</v>
      </c>
      <c r="V103" s="111">
        <f>IF(Публикации!$D103="Методическое пособие",1,0)</f>
        <v>0</v>
      </c>
      <c r="W103" s="157">
        <f t="shared" si="1"/>
        <v>1</v>
      </c>
    </row>
    <row r="104" spans="1:23" ht="12.75" x14ac:dyDescent="0.2">
      <c r="A104" s="111">
        <f>IF(Публикации!$D104="Учебник с грифом УМО",1,0)</f>
        <v>0</v>
      </c>
      <c r="B104" s="111">
        <f>IF(Публикации!$D104="Учебник с грифом Минобрнауки России",1,0)</f>
        <v>0</v>
      </c>
      <c r="C104" s="111">
        <f>IF(Публикации!$D104="Учебник с другим грифом",1,0)</f>
        <v>0</v>
      </c>
      <c r="D104" s="111">
        <f>IF(Публикации!$D104="Учебник без грифа",1,0)</f>
        <v>0</v>
      </c>
      <c r="E104" s="111">
        <f>IF(Публикации!$D104="Электронный учебник",1,0)</f>
        <v>0</v>
      </c>
      <c r="F104" s="111">
        <f>IF(Публикации!$D104="Учебное пособие с грифом УМО",1,0)</f>
        <v>0</v>
      </c>
      <c r="G104" s="111">
        <f>IF(Публикации!$D104="Учебное пособие с грифом Минобрнауки России",1,0)</f>
        <v>0</v>
      </c>
      <c r="H104" s="111">
        <f>IF(Публикации!$D104="Учебное пособие с другим грифом",1,0)</f>
        <v>0</v>
      </c>
      <c r="I104" s="111">
        <f>IF(Публикации!$D104="Учебное пособие без грифа",1,0)</f>
        <v>0</v>
      </c>
      <c r="J104" s="111">
        <f>IF(Публикации!$D104="Учебная программа",1,0)</f>
        <v>1</v>
      </c>
      <c r="K104" s="111">
        <f>IF(Публикации!$D104="Монография, изданная в РФ",1,0)</f>
        <v>0</v>
      </c>
      <c r="L104" s="111">
        <f>IF(Публикации!$D104="Монография, изданная зарубежом",1,0)</f>
        <v>0</v>
      </c>
      <c r="M104" s="111">
        <f>IF(Публикации!$D104="Индексируемая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04" s="111">
        <f>IF(Публикации!$D104="Индексируемая РИНЦ статья в прочих российских изданиях",1,0)</f>
        <v>0</v>
      </c>
      <c r="O104" s="111">
        <f>IF(Публикации!$D104="Индексируемая SCOPUS статья в зарубежных изданиях и сборниках трудов",1,0)</f>
        <v>0</v>
      </c>
      <c r="P104" s="111">
        <f>IF(Публикации!$D104="Индексируемая Web Of Science‎ статья в зарубежных изданиях и сборниках трудов",1,0)</f>
        <v>0</v>
      </c>
      <c r="Q104" s="111">
        <f>IF(Публикации!$D104="Неиндексируемая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04" s="111">
        <f>IF(Публикации!$D104="Неиндексируемая SCOPUS статья в зарубежных сборниках трудов и конференций",1,0)</f>
        <v>0</v>
      </c>
      <c r="S104" s="111">
        <f>IF(Публикации!$D104="Неиндексируемая Web Of Science‎ статья в зарубежных сборниках трудов и конференций",1,0)</f>
        <v>0</v>
      </c>
      <c r="T104" s="111">
        <f>IF(Публикации!$D104="Кафедральный сборник статей",1,0)</f>
        <v>0</v>
      </c>
      <c r="U104" s="111">
        <f>IF(Публикации!$D104="Сборник научных трудов филиала",1,0)</f>
        <v>0</v>
      </c>
      <c r="V104" s="111">
        <f>IF(Публикации!$D104="Методическое пособие",1,0)</f>
        <v>0</v>
      </c>
      <c r="W104" s="157">
        <f t="shared" si="1"/>
        <v>1</v>
      </c>
    </row>
    <row r="105" spans="1:23" ht="12.75" x14ac:dyDescent="0.2">
      <c r="A105" s="111">
        <f>IF(Публикации!$D105="Учебник с грифом УМО",1,0)</f>
        <v>0</v>
      </c>
      <c r="B105" s="111">
        <f>IF(Публикации!$D105="Учебник с грифом Минобрнауки России",1,0)</f>
        <v>0</v>
      </c>
      <c r="C105" s="111">
        <f>IF(Публикации!$D105="Учебник с другим грифом",1,0)</f>
        <v>0</v>
      </c>
      <c r="D105" s="111">
        <f>IF(Публикации!$D105="Учебник без грифа",1,0)</f>
        <v>0</v>
      </c>
      <c r="E105" s="111">
        <f>IF(Публикации!$D105="Электронный учебник",1,0)</f>
        <v>0</v>
      </c>
      <c r="F105" s="111">
        <f>IF(Публикации!$D105="Учебное пособие с грифом УМО",1,0)</f>
        <v>0</v>
      </c>
      <c r="G105" s="111">
        <f>IF(Публикации!$D105="Учебное пособие с грифом Минобрнауки России",1,0)</f>
        <v>0</v>
      </c>
      <c r="H105" s="111">
        <f>IF(Публикации!$D105="Учебное пособие с другим грифом",1,0)</f>
        <v>0</v>
      </c>
      <c r="I105" s="111">
        <f>IF(Публикации!$D105="Учебное пособие без грифа",1,0)</f>
        <v>0</v>
      </c>
      <c r="J105" s="111">
        <f>IF(Публикации!$D105="Учебная программа",1,0)</f>
        <v>1</v>
      </c>
      <c r="K105" s="111">
        <f>IF(Публикации!$D105="Монография, изданная в РФ",1,0)</f>
        <v>0</v>
      </c>
      <c r="L105" s="111">
        <f>IF(Публикации!$D105="Монография, изданная зарубежом",1,0)</f>
        <v>0</v>
      </c>
      <c r="M105" s="111">
        <f>IF(Публикации!$D105="Индексируемая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05" s="111">
        <f>IF(Публикации!$D105="Индексируемая РИНЦ статья в прочих российских изданиях",1,0)</f>
        <v>0</v>
      </c>
      <c r="O105" s="111">
        <f>IF(Публикации!$D105="Индексируемая SCOPUS статья в зарубежных изданиях и сборниках трудов",1,0)</f>
        <v>0</v>
      </c>
      <c r="P105" s="111">
        <f>IF(Публикации!$D105="Индексируемая Web Of Science‎ статья в зарубежных изданиях и сборниках трудов",1,0)</f>
        <v>0</v>
      </c>
      <c r="Q105" s="111">
        <f>IF(Публикации!$D105="Неиндексируемая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05" s="111">
        <f>IF(Публикации!$D105="Неиндексируемая SCOPUS статья в зарубежных сборниках трудов и конференций",1,0)</f>
        <v>0</v>
      </c>
      <c r="S105" s="111">
        <f>IF(Публикации!$D105="Неиндексируемая Web Of Science‎ статья в зарубежных сборниках трудов и конференций",1,0)</f>
        <v>0</v>
      </c>
      <c r="T105" s="111">
        <f>IF(Публикации!$D105="Кафедральный сборник статей",1,0)</f>
        <v>0</v>
      </c>
      <c r="U105" s="111">
        <f>IF(Публикации!$D105="Сборник научных трудов филиала",1,0)</f>
        <v>0</v>
      </c>
      <c r="V105" s="111">
        <f>IF(Публикации!$D105="Методическое пособие",1,0)</f>
        <v>0</v>
      </c>
      <c r="W105" s="157">
        <f t="shared" si="1"/>
        <v>1</v>
      </c>
    </row>
    <row r="106" spans="1:23" ht="12.75" x14ac:dyDescent="0.2">
      <c r="A106" s="111">
        <f>IF(Публикации!$D106="Учебник с грифом УМО",1,0)</f>
        <v>0</v>
      </c>
      <c r="B106" s="111">
        <f>IF(Публикации!$D106="Учебник с грифом Минобрнауки России",1,0)</f>
        <v>0</v>
      </c>
      <c r="C106" s="111">
        <f>IF(Публикации!$D106="Учебник с другим грифом",1,0)</f>
        <v>0</v>
      </c>
      <c r="D106" s="111">
        <f>IF(Публикации!$D106="Учебник без грифа",1,0)</f>
        <v>0</v>
      </c>
      <c r="E106" s="111">
        <f>IF(Публикации!$D106="Электронный учебник",1,0)</f>
        <v>0</v>
      </c>
      <c r="F106" s="111">
        <f>IF(Публикации!$D106="Учебное пособие с грифом УМО",1,0)</f>
        <v>0</v>
      </c>
      <c r="G106" s="111">
        <f>IF(Публикации!$D106="Учебное пособие с грифом Минобрнауки России",1,0)</f>
        <v>0</v>
      </c>
      <c r="H106" s="111">
        <f>IF(Публикации!$D106="Учебное пособие с другим грифом",1,0)</f>
        <v>0</v>
      </c>
      <c r="I106" s="111">
        <f>IF(Публикации!$D106="Учебное пособие без грифа",1,0)</f>
        <v>0</v>
      </c>
      <c r="J106" s="111">
        <f>IF(Публикации!$D106="Учебная программа",1,0)</f>
        <v>1</v>
      </c>
      <c r="K106" s="111">
        <f>IF(Публикации!$D106="Монография, изданная в РФ",1,0)</f>
        <v>0</v>
      </c>
      <c r="L106" s="111">
        <f>IF(Публикации!$D106="Монография, изданная зарубежом",1,0)</f>
        <v>0</v>
      </c>
      <c r="M106" s="111">
        <f>IF(Публикации!$D106="Индексируемая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06" s="111">
        <f>IF(Публикации!$D106="Индексируемая РИНЦ статья в прочих российских изданиях",1,0)</f>
        <v>0</v>
      </c>
      <c r="O106" s="111">
        <f>IF(Публикации!$D106="Индексируемая SCOPUS статья в зарубежных изданиях и сборниках трудов",1,0)</f>
        <v>0</v>
      </c>
      <c r="P106" s="111">
        <f>IF(Публикации!$D106="Индексируемая Web Of Science‎ статья в зарубежных изданиях и сборниках трудов",1,0)</f>
        <v>0</v>
      </c>
      <c r="Q106" s="111">
        <f>IF(Публикации!$D106="Неиндексируемая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06" s="111">
        <f>IF(Публикации!$D106="Неиндексируемая SCOPUS статья в зарубежных сборниках трудов и конференций",1,0)</f>
        <v>0</v>
      </c>
      <c r="S106" s="111">
        <f>IF(Публикации!$D106="Неиндексируемая Web Of Science‎ статья в зарубежных сборниках трудов и конференций",1,0)</f>
        <v>0</v>
      </c>
      <c r="T106" s="111">
        <f>IF(Публикации!$D106="Кафедральный сборник статей",1,0)</f>
        <v>0</v>
      </c>
      <c r="U106" s="111">
        <f>IF(Публикации!$D106="Сборник научных трудов филиала",1,0)</f>
        <v>0</v>
      </c>
      <c r="V106" s="111">
        <f>IF(Публикации!$D106="Методическое пособие",1,0)</f>
        <v>0</v>
      </c>
      <c r="W106" s="157">
        <f t="shared" si="1"/>
        <v>1</v>
      </c>
    </row>
    <row r="107" spans="1:23" ht="12.75" x14ac:dyDescent="0.2">
      <c r="A107" s="111">
        <f>IF(Публикации!$D107="Учебник с грифом УМО",1,0)</f>
        <v>0</v>
      </c>
      <c r="B107" s="111">
        <f>IF(Публикации!$D107="Учебник с грифом Минобрнауки России",1,0)</f>
        <v>0</v>
      </c>
      <c r="C107" s="111">
        <f>IF(Публикации!$D107="Учебник с другим грифом",1,0)</f>
        <v>0</v>
      </c>
      <c r="D107" s="111">
        <f>IF(Публикации!$D107="Учебник без грифа",1,0)</f>
        <v>0</v>
      </c>
      <c r="E107" s="111">
        <f>IF(Публикации!$D107="Электронный учебник",1,0)</f>
        <v>0</v>
      </c>
      <c r="F107" s="111">
        <f>IF(Публикации!$D107="Учебное пособие с грифом УМО",1,0)</f>
        <v>0</v>
      </c>
      <c r="G107" s="111">
        <f>IF(Публикации!$D107="Учебное пособие с грифом Минобрнауки России",1,0)</f>
        <v>0</v>
      </c>
      <c r="H107" s="111">
        <f>IF(Публикации!$D107="Учебное пособие с другим грифом",1,0)</f>
        <v>0</v>
      </c>
      <c r="I107" s="111">
        <f>IF(Публикации!$D107="Учебное пособие без грифа",1,0)</f>
        <v>0</v>
      </c>
      <c r="J107" s="111">
        <f>IF(Публикации!$D107="Учебная программа",1,0)</f>
        <v>0</v>
      </c>
      <c r="K107" s="111">
        <f>IF(Публикации!$D107="Монография, изданная в РФ",1,0)</f>
        <v>0</v>
      </c>
      <c r="L107" s="111">
        <f>IF(Публикации!$D107="Монография, изданная зарубежом",1,0)</f>
        <v>0</v>
      </c>
      <c r="M107" s="111">
        <f>IF(Публикации!$D107="Индексируемая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107" s="111">
        <f>IF(Публикации!$D107="Индексируемая РИНЦ статья в прочих российских изданиях",1,0)</f>
        <v>0</v>
      </c>
      <c r="O107" s="111">
        <f>IF(Публикации!$D107="Индексируемая SCOPUS статья в зарубежных изданиях и сборниках трудов",1,0)</f>
        <v>0</v>
      </c>
      <c r="P107" s="111">
        <f>IF(Публикации!$D107="Индексируемая Web Of Science‎ статья в зарубежных изданиях и сборниках трудов",1,0)</f>
        <v>0</v>
      </c>
      <c r="Q107" s="111">
        <f>IF(Публикации!$D107="Неиндексируемая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07" s="111">
        <f>IF(Публикации!$D107="Неиндексируемая SCOPUS статья в зарубежных сборниках трудов и конференций",1,0)</f>
        <v>0</v>
      </c>
      <c r="S107" s="111">
        <f>IF(Публикации!$D107="Неиндексируемая Web Of Science‎ статья в зарубежных сборниках трудов и конференций",1,0)</f>
        <v>0</v>
      </c>
      <c r="T107" s="111">
        <f>IF(Публикации!$D107="Кафедральный сборник статей",1,0)</f>
        <v>0</v>
      </c>
      <c r="U107" s="111">
        <f>IF(Публикации!$D107="Сборник научных трудов филиала",1,0)</f>
        <v>0</v>
      </c>
      <c r="V107" s="111">
        <f>IF(Публикации!$D107="Методическое пособие",1,0)</f>
        <v>0</v>
      </c>
      <c r="W107" s="157">
        <f t="shared" si="1"/>
        <v>1</v>
      </c>
    </row>
    <row r="108" spans="1:23" ht="12.75" x14ac:dyDescent="0.2">
      <c r="A108" s="111">
        <f>IF(Публикации!$D108="Учебник с грифом УМО",1,0)</f>
        <v>0</v>
      </c>
      <c r="B108" s="111">
        <f>IF(Публикации!$D108="Учебник с грифом Минобрнауки России",1,0)</f>
        <v>0</v>
      </c>
      <c r="C108" s="111">
        <f>IF(Публикации!$D108="Учебник с другим грифом",1,0)</f>
        <v>0</v>
      </c>
      <c r="D108" s="111">
        <f>IF(Публикации!$D108="Учебник без грифа",1,0)</f>
        <v>0</v>
      </c>
      <c r="E108" s="111">
        <f>IF(Публикации!$D108="Электронный учебник",1,0)</f>
        <v>0</v>
      </c>
      <c r="F108" s="111">
        <f>IF(Публикации!$D108="Учебное пособие с грифом УМО",1,0)</f>
        <v>0</v>
      </c>
      <c r="G108" s="111">
        <f>IF(Публикации!$D108="Учебное пособие с грифом Минобрнауки России",1,0)</f>
        <v>0</v>
      </c>
      <c r="H108" s="111">
        <f>IF(Публикации!$D108="Учебное пособие с другим грифом",1,0)</f>
        <v>0</v>
      </c>
      <c r="I108" s="111">
        <f>IF(Публикации!$D108="Учебное пособие без грифа",1,0)</f>
        <v>0</v>
      </c>
      <c r="J108" s="111">
        <f>IF(Публикации!$D108="Учебная программа",1,0)</f>
        <v>0</v>
      </c>
      <c r="K108" s="111">
        <f>IF(Публикации!$D108="Монография, изданная в РФ",1,0)</f>
        <v>0</v>
      </c>
      <c r="L108" s="111">
        <f>IF(Публикации!$D108="Монография, изданная зарубежом",1,0)</f>
        <v>0</v>
      </c>
      <c r="M108" s="111">
        <f>IF(Публикации!$D108="Индексируемая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08" s="111">
        <f>IF(Публикации!$D108="Индексируемая РИНЦ статья в прочих российских изданиях",1,0)</f>
        <v>0</v>
      </c>
      <c r="O108" s="111">
        <f>IF(Публикации!$D108="Индексируемая SCOPUS статья в зарубежных изданиях и сборниках трудов",1,0)</f>
        <v>0</v>
      </c>
      <c r="P108" s="111">
        <f>IF(Публикации!$D108="Индексируемая Web Of Science‎ статья в зарубежных изданиях и сборниках трудов",1,0)</f>
        <v>0</v>
      </c>
      <c r="Q108" s="111">
        <f>IF(Публикации!$D108="Неиндексируемая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08" s="111">
        <f>IF(Публикации!$D108="Неиндексируемая SCOPUS статья в зарубежных сборниках трудов и конференций",1,0)</f>
        <v>0</v>
      </c>
      <c r="S108" s="111">
        <f>IF(Публикации!$D108="Неиндексируемая Web Of Science‎ статья в зарубежных сборниках трудов и конференций",1,0)</f>
        <v>0</v>
      </c>
      <c r="T108" s="111">
        <f>IF(Публикации!$D108="Кафедральный сборник статей",1,0)</f>
        <v>0</v>
      </c>
      <c r="U108" s="111">
        <f>IF(Публикации!$D108="Сборник научных трудов филиала",1,0)</f>
        <v>1</v>
      </c>
      <c r="V108" s="111">
        <f>IF(Публикации!$D108="Методическое пособие",1,0)</f>
        <v>0</v>
      </c>
      <c r="W108" s="157">
        <f t="shared" si="1"/>
        <v>1</v>
      </c>
    </row>
    <row r="109" spans="1:23" ht="12.75" x14ac:dyDescent="0.2">
      <c r="A109" s="111">
        <f>IF(Публикации!$D109="Учебник с грифом УМО",1,0)</f>
        <v>0</v>
      </c>
      <c r="B109" s="111">
        <f>IF(Публикации!$D109="Учебник с грифом Минобрнауки России",1,0)</f>
        <v>0</v>
      </c>
      <c r="C109" s="111">
        <f>IF(Публикации!$D109="Учебник с другим грифом",1,0)</f>
        <v>0</v>
      </c>
      <c r="D109" s="111">
        <f>IF(Публикации!$D109="Учебник без грифа",1,0)</f>
        <v>0</v>
      </c>
      <c r="E109" s="111">
        <f>IF(Публикации!$D109="Электронный учебник",1,0)</f>
        <v>0</v>
      </c>
      <c r="F109" s="111">
        <f>IF(Публикации!$D109="Учебное пособие с грифом УМО",1,0)</f>
        <v>0</v>
      </c>
      <c r="G109" s="111">
        <f>IF(Публикации!$D109="Учебное пособие с грифом Минобрнауки России",1,0)</f>
        <v>0</v>
      </c>
      <c r="H109" s="111">
        <f>IF(Публикации!$D109="Учебное пособие с другим грифом",1,0)</f>
        <v>0</v>
      </c>
      <c r="I109" s="111">
        <f>IF(Публикации!$D109="Учебное пособие без грифа",1,0)</f>
        <v>0</v>
      </c>
      <c r="J109" s="111">
        <f>IF(Публикации!$D109="Учебная программа",1,0)</f>
        <v>0</v>
      </c>
      <c r="K109" s="111">
        <f>IF(Публикации!$D109="Монография, изданная в РФ",1,0)</f>
        <v>0</v>
      </c>
      <c r="L109" s="111">
        <f>IF(Публикации!$D109="Монография, изданная зарубежом",1,0)</f>
        <v>0</v>
      </c>
      <c r="M109" s="111">
        <f>IF(Публикации!$D109="Индексируемая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09" s="111">
        <f>IF(Публикации!$D109="Индексируемая РИНЦ статья в прочих российских изданиях",1,0)</f>
        <v>0</v>
      </c>
      <c r="O109" s="111">
        <f>IF(Публикации!$D109="Индексируемая SCOPUS статья в зарубежных изданиях и сборниках трудов",1,0)</f>
        <v>0</v>
      </c>
      <c r="P109" s="111">
        <f>IF(Публикации!$D109="Индексируемая Web Of Science‎ статья в зарубежных изданиях и сборниках трудов",1,0)</f>
        <v>0</v>
      </c>
      <c r="Q109" s="111">
        <f>IF(Публикации!$D109="Неиндексируемая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09" s="111">
        <f>IF(Публикации!$D109="Неиндексируемая SCOPUS статья в зарубежных сборниках трудов и конференций",1,0)</f>
        <v>0</v>
      </c>
      <c r="S109" s="111">
        <f>IF(Публикации!$D109="Неиндексируемая Web Of Science‎ статья в зарубежных сборниках трудов и конференций",1,0)</f>
        <v>0</v>
      </c>
      <c r="T109" s="111">
        <f>IF(Публикации!$D109="Кафедральный сборник статей",1,0)</f>
        <v>0</v>
      </c>
      <c r="U109" s="111">
        <f>IF(Публикации!$D109="Сборник научных трудов филиала",1,0)</f>
        <v>1</v>
      </c>
      <c r="V109" s="111">
        <f>IF(Публикации!$D109="Методическое пособие",1,0)</f>
        <v>0</v>
      </c>
      <c r="W109" s="157">
        <f t="shared" si="1"/>
        <v>1</v>
      </c>
    </row>
    <row r="110" spans="1:23" ht="12.75" x14ac:dyDescent="0.2">
      <c r="A110" s="111">
        <f>IF(Публикации!$D110="Учебник с грифом УМО",1,0)</f>
        <v>0</v>
      </c>
      <c r="B110" s="111">
        <f>IF(Публикации!$D110="Учебник с грифом Минобрнауки России",1,0)</f>
        <v>0</v>
      </c>
      <c r="C110" s="111">
        <f>IF(Публикации!$D110="Учебник с другим грифом",1,0)</f>
        <v>0</v>
      </c>
      <c r="D110" s="111">
        <f>IF(Публикации!$D110="Учебник без грифа",1,0)</f>
        <v>0</v>
      </c>
      <c r="E110" s="111">
        <f>IF(Публикации!$D110="Электронный учебник",1,0)</f>
        <v>0</v>
      </c>
      <c r="F110" s="111">
        <f>IF(Публикации!$D110="Учебное пособие с грифом УМО",1,0)</f>
        <v>0</v>
      </c>
      <c r="G110" s="111">
        <f>IF(Публикации!$D110="Учебное пособие с грифом Минобрнауки России",1,0)</f>
        <v>0</v>
      </c>
      <c r="H110" s="111">
        <f>IF(Публикации!$D110="Учебное пособие с другим грифом",1,0)</f>
        <v>0</v>
      </c>
      <c r="I110" s="111">
        <f>IF(Публикации!$D110="Учебное пособие без грифа",1,0)</f>
        <v>0</v>
      </c>
      <c r="J110" s="111">
        <f>IF(Публикации!$D110="Учебная программа",1,0)</f>
        <v>1</v>
      </c>
      <c r="K110" s="111">
        <f>IF(Публикации!$D110="Монография, изданная в РФ",1,0)</f>
        <v>0</v>
      </c>
      <c r="L110" s="111">
        <f>IF(Публикации!$D110="Монография, изданная зарубежом",1,0)</f>
        <v>0</v>
      </c>
      <c r="M110" s="111">
        <f>IF(Публикации!$D110="Индексируемая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10" s="111">
        <f>IF(Публикации!$D110="Индексируемая РИНЦ статья в прочих российских изданиях",1,0)</f>
        <v>0</v>
      </c>
      <c r="O110" s="111">
        <f>IF(Публикации!$D110="Индексируемая SCOPUS статья в зарубежных изданиях и сборниках трудов",1,0)</f>
        <v>0</v>
      </c>
      <c r="P110" s="111">
        <f>IF(Публикации!$D110="Индексируемая Web Of Science‎ статья в зарубежных изданиях и сборниках трудов",1,0)</f>
        <v>0</v>
      </c>
      <c r="Q110" s="111">
        <f>IF(Публикации!$D110="Неиндексируемая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10" s="111">
        <f>IF(Публикации!$D110="Неиндексируемая SCOPUS статья в зарубежных сборниках трудов и конференций",1,0)</f>
        <v>0</v>
      </c>
      <c r="S110" s="111">
        <f>IF(Публикации!$D110="Неиндексируемая Web Of Science‎ статья в зарубежных сборниках трудов и конференций",1,0)</f>
        <v>0</v>
      </c>
      <c r="T110" s="111">
        <f>IF(Публикации!$D110="Кафедральный сборник статей",1,0)</f>
        <v>0</v>
      </c>
      <c r="U110" s="111">
        <f>IF(Публикации!$D110="Сборник научных трудов филиала",1,0)</f>
        <v>0</v>
      </c>
      <c r="V110" s="111">
        <f>IF(Публикации!$D110="Методическое пособие",1,0)</f>
        <v>0</v>
      </c>
      <c r="W110" s="157">
        <f t="shared" si="1"/>
        <v>1</v>
      </c>
    </row>
    <row r="111" spans="1:23" ht="12.75" x14ac:dyDescent="0.2">
      <c r="A111" s="111">
        <f>IF(Публикации!$D111="Учебник с грифом УМО",1,0)</f>
        <v>0</v>
      </c>
      <c r="B111" s="111">
        <f>IF(Публикации!$D111="Учебник с грифом Минобрнауки России",1,0)</f>
        <v>0</v>
      </c>
      <c r="C111" s="111">
        <f>IF(Публикации!$D111="Учебник с другим грифом",1,0)</f>
        <v>0</v>
      </c>
      <c r="D111" s="111">
        <f>IF(Публикации!$D111="Учебник без грифа",1,0)</f>
        <v>0</v>
      </c>
      <c r="E111" s="111">
        <f>IF(Публикации!$D111="Электронный учебник",1,0)</f>
        <v>0</v>
      </c>
      <c r="F111" s="111">
        <f>IF(Публикации!$D111="Учебное пособие с грифом УМО",1,0)</f>
        <v>0</v>
      </c>
      <c r="G111" s="111">
        <f>IF(Публикации!$D111="Учебное пособие с грифом Минобрнауки России",1,0)</f>
        <v>0</v>
      </c>
      <c r="H111" s="111">
        <f>IF(Публикации!$D111="Учебное пособие с другим грифом",1,0)</f>
        <v>0</v>
      </c>
      <c r="I111" s="111">
        <f>IF(Публикации!$D111="Учебное пособие без грифа",1,0)</f>
        <v>0</v>
      </c>
      <c r="J111" s="111">
        <f>IF(Публикации!$D111="Учебная программа",1,0)</f>
        <v>1</v>
      </c>
      <c r="K111" s="111">
        <f>IF(Публикации!$D111="Монография, изданная в РФ",1,0)</f>
        <v>0</v>
      </c>
      <c r="L111" s="111">
        <f>IF(Публикации!$D111="Монография, изданная зарубежом",1,0)</f>
        <v>0</v>
      </c>
      <c r="M111" s="111">
        <f>IF(Публикации!$D111="Индексируемая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11" s="111">
        <f>IF(Публикации!$D111="Индексируемая РИНЦ статья в прочих российских изданиях",1,0)</f>
        <v>0</v>
      </c>
      <c r="O111" s="111">
        <f>IF(Публикации!$D111="Индексируемая SCOPUS статья в зарубежных изданиях и сборниках трудов",1,0)</f>
        <v>0</v>
      </c>
      <c r="P111" s="111">
        <f>IF(Публикации!$D111="Индексируемая Web Of Science‎ статья в зарубежных изданиях и сборниках трудов",1,0)</f>
        <v>0</v>
      </c>
      <c r="Q111" s="111">
        <f>IF(Публикации!$D111="Неиндексируемая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11" s="111">
        <f>IF(Публикации!$D111="Неиндексируемая SCOPUS статья в зарубежных сборниках трудов и конференций",1,0)</f>
        <v>0</v>
      </c>
      <c r="S111" s="111">
        <f>IF(Публикации!$D111="Неиндексируемая Web Of Science‎ статья в зарубежных сборниках трудов и конференций",1,0)</f>
        <v>0</v>
      </c>
      <c r="T111" s="111">
        <f>IF(Публикации!$D111="Кафедральный сборник статей",1,0)</f>
        <v>0</v>
      </c>
      <c r="U111" s="111">
        <f>IF(Публикации!$D111="Сборник научных трудов филиала",1,0)</f>
        <v>0</v>
      </c>
      <c r="V111" s="111">
        <f>IF(Публикации!$D111="Методическое пособие",1,0)</f>
        <v>0</v>
      </c>
      <c r="W111" s="157">
        <f t="shared" si="1"/>
        <v>1</v>
      </c>
    </row>
    <row r="112" spans="1:23" ht="12.75" x14ac:dyDescent="0.2">
      <c r="A112" s="111">
        <f>IF(Публикации!$D112="Учебник с грифом УМО",1,0)</f>
        <v>0</v>
      </c>
      <c r="B112" s="111">
        <f>IF(Публикации!$D112="Учебник с грифом Минобрнауки России",1,0)</f>
        <v>0</v>
      </c>
      <c r="C112" s="111">
        <f>IF(Публикации!$D112="Учебник с другим грифом",1,0)</f>
        <v>0</v>
      </c>
      <c r="D112" s="111">
        <f>IF(Публикации!$D112="Учебник без грифа",1,0)</f>
        <v>0</v>
      </c>
      <c r="E112" s="111">
        <f>IF(Публикации!$D112="Электронный учебник",1,0)</f>
        <v>0</v>
      </c>
      <c r="F112" s="111">
        <f>IF(Публикации!$D112="Учебное пособие с грифом УМО",1,0)</f>
        <v>0</v>
      </c>
      <c r="G112" s="111">
        <f>IF(Публикации!$D112="Учебное пособие с грифом Минобрнауки России",1,0)</f>
        <v>0</v>
      </c>
      <c r="H112" s="111">
        <f>IF(Публикации!$D112="Учебное пособие с другим грифом",1,0)</f>
        <v>0</v>
      </c>
      <c r="I112" s="111">
        <f>IF(Публикации!$D112="Учебное пособие без грифа",1,0)</f>
        <v>0</v>
      </c>
      <c r="J112" s="111">
        <f>IF(Публикации!$D112="Учебная программа",1,0)</f>
        <v>1</v>
      </c>
      <c r="K112" s="111">
        <f>IF(Публикации!$D112="Монография, изданная в РФ",1,0)</f>
        <v>0</v>
      </c>
      <c r="L112" s="111">
        <f>IF(Публикации!$D112="Монография, изданная зарубежом",1,0)</f>
        <v>0</v>
      </c>
      <c r="M112" s="111">
        <f>IF(Публикации!$D112="Индексируемая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12" s="111">
        <f>IF(Публикации!$D112="Индексируемая РИНЦ статья в прочих российских изданиях",1,0)</f>
        <v>0</v>
      </c>
      <c r="O112" s="111">
        <f>IF(Публикации!$D112="Индексируемая SCOPUS статья в зарубежных изданиях и сборниках трудов",1,0)</f>
        <v>0</v>
      </c>
      <c r="P112" s="111">
        <f>IF(Публикации!$D112="Индексируемая Web Of Science‎ статья в зарубежных изданиях и сборниках трудов",1,0)</f>
        <v>0</v>
      </c>
      <c r="Q112" s="111">
        <f>IF(Публикации!$D112="Неиндексируемая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12" s="111">
        <f>IF(Публикации!$D112="Неиндексируемая SCOPUS статья в зарубежных сборниках трудов и конференций",1,0)</f>
        <v>0</v>
      </c>
      <c r="S112" s="111">
        <f>IF(Публикации!$D112="Неиндексируемая Web Of Science‎ статья в зарубежных сборниках трудов и конференций",1,0)</f>
        <v>0</v>
      </c>
      <c r="T112" s="111">
        <f>IF(Публикации!$D112="Кафедральный сборник статей",1,0)</f>
        <v>0</v>
      </c>
      <c r="U112" s="111">
        <f>IF(Публикации!$D112="Сборник научных трудов филиала",1,0)</f>
        <v>0</v>
      </c>
      <c r="V112" s="111">
        <f>IF(Публикации!$D112="Методическое пособие",1,0)</f>
        <v>0</v>
      </c>
      <c r="W112" s="157">
        <f t="shared" si="1"/>
        <v>1</v>
      </c>
    </row>
    <row r="113" spans="1:23" ht="12.75" x14ac:dyDescent="0.2">
      <c r="A113" s="111">
        <f>IF(Публикации!$D113="Учебник с грифом УМО",1,0)</f>
        <v>0</v>
      </c>
      <c r="B113" s="111">
        <f>IF(Публикации!$D113="Учебник с грифом Минобрнауки России",1,0)</f>
        <v>0</v>
      </c>
      <c r="C113" s="111">
        <f>IF(Публикации!$D113="Учебник с другим грифом",1,0)</f>
        <v>0</v>
      </c>
      <c r="D113" s="111">
        <f>IF(Публикации!$D113="Учебник без грифа",1,0)</f>
        <v>0</v>
      </c>
      <c r="E113" s="111">
        <f>IF(Публикации!$D113="Электронный учебник",1,0)</f>
        <v>0</v>
      </c>
      <c r="F113" s="111">
        <f>IF(Публикации!$D113="Учебное пособие с грифом УМО",1,0)</f>
        <v>0</v>
      </c>
      <c r="G113" s="111">
        <f>IF(Публикации!$D113="Учебное пособие с грифом Минобрнауки России",1,0)</f>
        <v>0</v>
      </c>
      <c r="H113" s="111">
        <f>IF(Публикации!$D113="Учебное пособие с другим грифом",1,0)</f>
        <v>0</v>
      </c>
      <c r="I113" s="111">
        <f>IF(Публикации!$D113="Учебное пособие без грифа",1,0)</f>
        <v>0</v>
      </c>
      <c r="J113" s="111">
        <f>IF(Публикации!$D113="Учебная программа",1,0)</f>
        <v>0</v>
      </c>
      <c r="K113" s="111">
        <f>IF(Публикации!$D113="Монография, изданная в РФ",1,0)</f>
        <v>0</v>
      </c>
      <c r="L113" s="111">
        <f>IF(Публикации!$D113="Монография, изданная зарубежом",1,0)</f>
        <v>0</v>
      </c>
      <c r="M113" s="111">
        <f>IF(Публикации!$D113="Индексируемая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13" s="111">
        <f>IF(Публикации!$D113="Индексируемая РИНЦ статья в прочих российских изданиях",1,0)</f>
        <v>0</v>
      </c>
      <c r="O113" s="111">
        <f>IF(Публикации!$D113="Индексируемая SCOPUS статья в зарубежных изданиях и сборниках трудов",1,0)</f>
        <v>0</v>
      </c>
      <c r="P113" s="111">
        <f>IF(Публикации!$D113="Индексируемая Web Of Science‎ статья в зарубежных изданиях и сборниках трудов",1,0)</f>
        <v>0</v>
      </c>
      <c r="Q113" s="111">
        <f>IF(Публикации!$D113="Неиндексируемая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113" s="111">
        <f>IF(Публикации!$D113="Неиндексируемая SCOPUS статья в зарубежных сборниках трудов и конференций",1,0)</f>
        <v>0</v>
      </c>
      <c r="S113" s="111">
        <f>IF(Публикации!$D113="Неиндексируемая Web Of Science‎ статья в зарубежных сборниках трудов и конференций",1,0)</f>
        <v>0</v>
      </c>
      <c r="T113" s="111">
        <f>IF(Публикации!$D113="Кафедральный сборник статей",1,0)</f>
        <v>0</v>
      </c>
      <c r="U113" s="111">
        <f>IF(Публикации!$D113="Сборник научных трудов филиала",1,0)</f>
        <v>0</v>
      </c>
      <c r="V113" s="111">
        <f>IF(Публикации!$D113="Методическое пособие",1,0)</f>
        <v>0</v>
      </c>
      <c r="W113" s="157">
        <f t="shared" si="1"/>
        <v>1</v>
      </c>
    </row>
    <row r="114" spans="1:23" ht="12.75" x14ac:dyDescent="0.2">
      <c r="A114" s="111">
        <f>IF(Публикации!$D114="Учебник с грифом УМО",1,0)</f>
        <v>0</v>
      </c>
      <c r="B114" s="111">
        <f>IF(Публикации!$D114="Учебник с грифом Минобрнауки России",1,0)</f>
        <v>0</v>
      </c>
      <c r="C114" s="111">
        <f>IF(Публикации!$D114="Учебник с другим грифом",1,0)</f>
        <v>0</v>
      </c>
      <c r="D114" s="111">
        <f>IF(Публикации!$D114="Учебник без грифа",1,0)</f>
        <v>0</v>
      </c>
      <c r="E114" s="111">
        <f>IF(Публикации!$D114="Электронный учебник",1,0)</f>
        <v>0</v>
      </c>
      <c r="F114" s="111">
        <f>IF(Публикации!$D114="Учебное пособие с грифом УМО",1,0)</f>
        <v>0</v>
      </c>
      <c r="G114" s="111">
        <f>IF(Публикации!$D114="Учебное пособие с грифом Минобрнауки России",1,0)</f>
        <v>0</v>
      </c>
      <c r="H114" s="111">
        <f>IF(Публикации!$D114="Учебное пособие с другим грифом",1,0)</f>
        <v>0</v>
      </c>
      <c r="I114" s="111">
        <f>IF(Публикации!$D114="Учебное пособие без грифа",1,0)</f>
        <v>0</v>
      </c>
      <c r="J114" s="111">
        <f>IF(Публикации!$D114="Учебная программа",1,0)</f>
        <v>0</v>
      </c>
      <c r="K114" s="111">
        <f>IF(Публикации!$D114="Монография, изданная в РФ",1,0)</f>
        <v>0</v>
      </c>
      <c r="L114" s="111">
        <f>IF(Публикации!$D114="Монография, изданная зарубежом",1,0)</f>
        <v>0</v>
      </c>
      <c r="M114" s="111">
        <f>IF(Публикации!$D114="Индексируемая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14" s="111">
        <f>IF(Публикации!$D114="Индексируемая РИНЦ статья в прочих российских изданиях",1,0)</f>
        <v>1</v>
      </c>
      <c r="O114" s="111">
        <f>IF(Публикации!$D114="Индексируемая SCOPUS статья в зарубежных изданиях и сборниках трудов",1,0)</f>
        <v>0</v>
      </c>
      <c r="P114" s="111">
        <f>IF(Публикации!$D114="Индексируемая Web Of Science‎ статья в зарубежных изданиях и сборниках трудов",1,0)</f>
        <v>0</v>
      </c>
      <c r="Q114" s="111">
        <f>IF(Публикации!$D114="Неиндексируемая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14" s="111">
        <f>IF(Публикации!$D114="Неиндексируемая SCOPUS статья в зарубежных сборниках трудов и конференций",1,0)</f>
        <v>0</v>
      </c>
      <c r="S114" s="111">
        <f>IF(Публикации!$D114="Неиндексируемая Web Of Science‎ статья в зарубежных сборниках трудов и конференций",1,0)</f>
        <v>0</v>
      </c>
      <c r="T114" s="111">
        <f>IF(Публикации!$D114="Кафедральный сборник статей",1,0)</f>
        <v>0</v>
      </c>
      <c r="U114" s="111">
        <f>IF(Публикации!$D114="Сборник научных трудов филиала",1,0)</f>
        <v>0</v>
      </c>
      <c r="V114" s="111">
        <f>IF(Публикации!$D114="Методическое пособие",1,0)</f>
        <v>0</v>
      </c>
      <c r="W114" s="157">
        <f t="shared" si="1"/>
        <v>1</v>
      </c>
    </row>
    <row r="115" spans="1:23" ht="12.75" x14ac:dyDescent="0.2">
      <c r="A115" s="111">
        <f>IF(Публикации!$D115="Учебник с грифом УМО",1,0)</f>
        <v>0</v>
      </c>
      <c r="B115" s="111">
        <f>IF(Публикации!$D115="Учебник с грифом Минобрнауки России",1,0)</f>
        <v>0</v>
      </c>
      <c r="C115" s="111">
        <f>IF(Публикации!$D115="Учебник с другим грифом",1,0)</f>
        <v>0</v>
      </c>
      <c r="D115" s="111">
        <f>IF(Публикации!$D115="Учебник без грифа",1,0)</f>
        <v>0</v>
      </c>
      <c r="E115" s="111">
        <f>IF(Публикации!$D115="Электронный учебник",1,0)</f>
        <v>0</v>
      </c>
      <c r="F115" s="111">
        <f>IF(Публикации!$D115="Учебное пособие с грифом УМО",1,0)</f>
        <v>0</v>
      </c>
      <c r="G115" s="111">
        <f>IF(Публикации!$D115="Учебное пособие с грифом Минобрнауки России",1,0)</f>
        <v>0</v>
      </c>
      <c r="H115" s="111">
        <f>IF(Публикации!$D115="Учебное пособие с другим грифом",1,0)</f>
        <v>0</v>
      </c>
      <c r="I115" s="111">
        <f>IF(Публикации!$D115="Учебное пособие без грифа",1,0)</f>
        <v>0</v>
      </c>
      <c r="J115" s="111">
        <f>IF(Публикации!$D115="Учебная программа",1,0)</f>
        <v>0</v>
      </c>
      <c r="K115" s="111">
        <f>IF(Публикации!$D115="Монография, изданная в РФ",1,0)</f>
        <v>0</v>
      </c>
      <c r="L115" s="111">
        <f>IF(Публикации!$D115="Монография, изданная зарубежом",1,0)</f>
        <v>0</v>
      </c>
      <c r="M115" s="111">
        <f>IF(Публикации!$D115="Индексируемая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15" s="111">
        <f>IF(Публикации!$D115="Индексируемая РИНЦ статья в прочих российских изданиях",1,0)</f>
        <v>1</v>
      </c>
      <c r="O115" s="111">
        <f>IF(Публикации!$D115="Индексируемая SCOPUS статья в зарубежных изданиях и сборниках трудов",1,0)</f>
        <v>0</v>
      </c>
      <c r="P115" s="111">
        <f>IF(Публикации!$D115="Индексируемая Web Of Science‎ статья в зарубежных изданиях и сборниках трудов",1,0)</f>
        <v>0</v>
      </c>
      <c r="Q115" s="111">
        <f>IF(Публикации!$D115="Неиндексируемая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15" s="111">
        <f>IF(Публикации!$D115="Неиндексируемая SCOPUS статья в зарубежных сборниках трудов и конференций",1,0)</f>
        <v>0</v>
      </c>
      <c r="S115" s="111">
        <f>IF(Публикации!$D115="Неиндексируемая Web Of Science‎ статья в зарубежных сборниках трудов и конференций",1,0)</f>
        <v>0</v>
      </c>
      <c r="T115" s="111">
        <f>IF(Публикации!$D115="Кафедральный сборник статей",1,0)</f>
        <v>0</v>
      </c>
      <c r="U115" s="111">
        <f>IF(Публикации!$D115="Сборник научных трудов филиала",1,0)</f>
        <v>0</v>
      </c>
      <c r="V115" s="111">
        <f>IF(Публикации!$D115="Методическое пособие",1,0)</f>
        <v>0</v>
      </c>
      <c r="W115" s="157">
        <f t="shared" si="1"/>
        <v>1</v>
      </c>
    </row>
    <row r="116" spans="1:23" ht="12.75" x14ac:dyDescent="0.2">
      <c r="A116" s="111">
        <f>IF(Публикации!$D116="Учебник с грифом УМО",1,0)</f>
        <v>0</v>
      </c>
      <c r="B116" s="111">
        <f>IF(Публикации!$D116="Учебник с грифом Минобрнауки России",1,0)</f>
        <v>0</v>
      </c>
      <c r="C116" s="111">
        <f>IF(Публикации!$D116="Учебник с другим грифом",1,0)</f>
        <v>0</v>
      </c>
      <c r="D116" s="111">
        <f>IF(Публикации!$D116="Учебник без грифа",1,0)</f>
        <v>0</v>
      </c>
      <c r="E116" s="111">
        <f>IF(Публикации!$D116="Электронный учебник",1,0)</f>
        <v>0</v>
      </c>
      <c r="F116" s="111">
        <f>IF(Публикации!$D116="Учебное пособие с грифом УМО",1,0)</f>
        <v>0</v>
      </c>
      <c r="G116" s="111">
        <f>IF(Публикации!$D116="Учебное пособие с грифом Минобрнауки России",1,0)</f>
        <v>0</v>
      </c>
      <c r="H116" s="111">
        <f>IF(Публикации!$D116="Учебное пособие с другим грифом",1,0)</f>
        <v>0</v>
      </c>
      <c r="I116" s="111">
        <f>IF(Публикации!$D116="Учебное пособие без грифа",1,0)</f>
        <v>0</v>
      </c>
      <c r="J116" s="111">
        <f>IF(Публикации!$D116="Учебная программа",1,0)</f>
        <v>1</v>
      </c>
      <c r="K116" s="111">
        <f>IF(Публикации!$D116="Монография, изданная в РФ",1,0)</f>
        <v>0</v>
      </c>
      <c r="L116" s="111">
        <f>IF(Публикации!$D116="Монография, изданная зарубежом",1,0)</f>
        <v>0</v>
      </c>
      <c r="M116" s="111">
        <f>IF(Публикации!$D116="Индексируемая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16" s="111">
        <f>IF(Публикации!$D116="Индексируемая РИНЦ статья в прочих российских изданиях",1,0)</f>
        <v>0</v>
      </c>
      <c r="O116" s="111">
        <f>IF(Публикации!$D116="Индексируемая SCOPUS статья в зарубежных изданиях и сборниках трудов",1,0)</f>
        <v>0</v>
      </c>
      <c r="P116" s="111">
        <f>IF(Публикации!$D116="Индексируемая Web Of Science‎ статья в зарубежных изданиях и сборниках трудов",1,0)</f>
        <v>0</v>
      </c>
      <c r="Q116" s="111">
        <f>IF(Публикации!$D116="Неиндексируемая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16" s="111">
        <f>IF(Публикации!$D116="Неиндексируемая SCOPUS статья в зарубежных сборниках трудов и конференций",1,0)</f>
        <v>0</v>
      </c>
      <c r="S116" s="111">
        <f>IF(Публикации!$D116="Неиндексируемая Web Of Science‎ статья в зарубежных сборниках трудов и конференций",1,0)</f>
        <v>0</v>
      </c>
      <c r="T116" s="111">
        <f>IF(Публикации!$D116="Кафедральный сборник статей",1,0)</f>
        <v>0</v>
      </c>
      <c r="U116" s="111">
        <f>IF(Публикации!$D116="Сборник научных трудов филиала",1,0)</f>
        <v>0</v>
      </c>
      <c r="V116" s="111">
        <f>IF(Публикации!$D116="Методическое пособие",1,0)</f>
        <v>0</v>
      </c>
      <c r="W116" s="157">
        <f t="shared" si="1"/>
        <v>1</v>
      </c>
    </row>
    <row r="117" spans="1:23" ht="12.75" x14ac:dyDescent="0.2">
      <c r="A117" s="111">
        <f>IF(Публикации!$D117="Учебник с грифом УМО",1,0)</f>
        <v>0</v>
      </c>
      <c r="B117" s="111">
        <f>IF(Публикации!$D117="Учебник с грифом Минобрнауки России",1,0)</f>
        <v>0</v>
      </c>
      <c r="C117" s="111">
        <f>IF(Публикации!$D117="Учебник с другим грифом",1,0)</f>
        <v>0</v>
      </c>
      <c r="D117" s="111">
        <f>IF(Публикации!$D117="Учебник без грифа",1,0)</f>
        <v>0</v>
      </c>
      <c r="E117" s="111">
        <f>IF(Публикации!$D117="Электронный учебник",1,0)</f>
        <v>0</v>
      </c>
      <c r="F117" s="111">
        <f>IF(Публикации!$D117="Учебное пособие с грифом УМО",1,0)</f>
        <v>0</v>
      </c>
      <c r="G117" s="111">
        <f>IF(Публикации!$D117="Учебное пособие с грифом Минобрнауки России",1,0)</f>
        <v>0</v>
      </c>
      <c r="H117" s="111">
        <f>IF(Публикации!$D117="Учебное пособие с другим грифом",1,0)</f>
        <v>0</v>
      </c>
      <c r="I117" s="111">
        <f>IF(Публикации!$D117="Учебное пособие без грифа",1,0)</f>
        <v>0</v>
      </c>
      <c r="J117" s="111">
        <f>IF(Публикации!$D117="Учебная программа",1,0)</f>
        <v>1</v>
      </c>
      <c r="K117" s="111">
        <f>IF(Публикации!$D117="Монография, изданная в РФ",1,0)</f>
        <v>0</v>
      </c>
      <c r="L117" s="111">
        <f>IF(Публикации!$D117="Монография, изданная зарубежом",1,0)</f>
        <v>0</v>
      </c>
      <c r="M117" s="111">
        <f>IF(Публикации!$D117="Индексируемая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17" s="111">
        <f>IF(Публикации!$D117="Индексируемая РИНЦ статья в прочих российских изданиях",1,0)</f>
        <v>0</v>
      </c>
      <c r="O117" s="111">
        <f>IF(Публикации!$D117="Индексируемая SCOPUS статья в зарубежных изданиях и сборниках трудов",1,0)</f>
        <v>0</v>
      </c>
      <c r="P117" s="111">
        <f>IF(Публикации!$D117="Индексируемая Web Of Science‎ статья в зарубежных изданиях и сборниках трудов",1,0)</f>
        <v>0</v>
      </c>
      <c r="Q117" s="111">
        <f>IF(Публикации!$D117="Неиндексируемая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17" s="111">
        <f>IF(Публикации!$D117="Неиндексируемая SCOPUS статья в зарубежных сборниках трудов и конференций",1,0)</f>
        <v>0</v>
      </c>
      <c r="S117" s="111">
        <f>IF(Публикации!$D117="Неиндексируемая Web Of Science‎ статья в зарубежных сборниках трудов и конференций",1,0)</f>
        <v>0</v>
      </c>
      <c r="T117" s="111">
        <f>IF(Публикации!$D117="Кафедральный сборник статей",1,0)</f>
        <v>0</v>
      </c>
      <c r="U117" s="111">
        <f>IF(Публикации!$D117="Сборник научных трудов филиала",1,0)</f>
        <v>0</v>
      </c>
      <c r="V117" s="111">
        <f>IF(Публикации!$D117="Методическое пособие",1,0)</f>
        <v>0</v>
      </c>
      <c r="W117" s="157">
        <f t="shared" si="1"/>
        <v>1</v>
      </c>
    </row>
    <row r="118" spans="1:23" ht="12.75" x14ac:dyDescent="0.2">
      <c r="A118" s="111">
        <f>IF(Публикации!$D118="Учебник с грифом УМО",1,0)</f>
        <v>0</v>
      </c>
      <c r="B118" s="111">
        <f>IF(Публикации!$D118="Учебник с грифом Минобрнауки России",1,0)</f>
        <v>0</v>
      </c>
      <c r="C118" s="111">
        <f>IF(Публикации!$D118="Учебник с другим грифом",1,0)</f>
        <v>0</v>
      </c>
      <c r="D118" s="111">
        <f>IF(Публикации!$D118="Учебник без грифа",1,0)</f>
        <v>0</v>
      </c>
      <c r="E118" s="111">
        <f>IF(Публикации!$D118="Электронный учебник",1,0)</f>
        <v>0</v>
      </c>
      <c r="F118" s="111">
        <f>IF(Публикации!$D118="Учебное пособие с грифом УМО",1,0)</f>
        <v>0</v>
      </c>
      <c r="G118" s="111">
        <f>IF(Публикации!$D118="Учебное пособие с грифом Минобрнауки России",1,0)</f>
        <v>0</v>
      </c>
      <c r="H118" s="111">
        <f>IF(Публикации!$D118="Учебное пособие с другим грифом",1,0)</f>
        <v>0</v>
      </c>
      <c r="I118" s="111">
        <f>IF(Публикации!$D118="Учебное пособие без грифа",1,0)</f>
        <v>0</v>
      </c>
      <c r="J118" s="111">
        <f>IF(Публикации!$D118="Учебная программа",1,0)</f>
        <v>0</v>
      </c>
      <c r="K118" s="111">
        <f>IF(Публикации!$D118="Монография, изданная в РФ",1,0)</f>
        <v>1</v>
      </c>
      <c r="L118" s="111">
        <f>IF(Публикации!$D118="Монография, изданная зарубежом",1,0)</f>
        <v>0</v>
      </c>
      <c r="M118" s="111">
        <f>IF(Публикации!$D118="Индексируемая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18" s="111">
        <f>IF(Публикации!$D118="Индексируемая РИНЦ статья в прочих российских изданиях",1,0)</f>
        <v>0</v>
      </c>
      <c r="O118" s="111">
        <f>IF(Публикации!$D118="Индексируемая SCOPUS статья в зарубежных изданиях и сборниках трудов",1,0)</f>
        <v>0</v>
      </c>
      <c r="P118" s="111">
        <f>IF(Публикации!$D118="Индексируемая Web Of Science‎ статья в зарубежных изданиях и сборниках трудов",1,0)</f>
        <v>0</v>
      </c>
      <c r="Q118" s="111">
        <f>IF(Публикации!$D118="Неиндексируемая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18" s="111">
        <f>IF(Публикации!$D118="Неиндексируемая SCOPUS статья в зарубежных сборниках трудов и конференций",1,0)</f>
        <v>0</v>
      </c>
      <c r="S118" s="111">
        <f>IF(Публикации!$D118="Неиндексируемая Web Of Science‎ статья в зарубежных сборниках трудов и конференций",1,0)</f>
        <v>0</v>
      </c>
      <c r="T118" s="111">
        <f>IF(Публикации!$D118="Кафедральный сборник статей",1,0)</f>
        <v>0</v>
      </c>
      <c r="U118" s="111">
        <f>IF(Публикации!$D118="Сборник научных трудов филиала",1,0)</f>
        <v>0</v>
      </c>
      <c r="V118" s="111">
        <f>IF(Публикации!$D118="Методическое пособие",1,0)</f>
        <v>0</v>
      </c>
      <c r="W118" s="157">
        <f t="shared" si="1"/>
        <v>1</v>
      </c>
    </row>
    <row r="119" spans="1:23" ht="12.75" x14ac:dyDescent="0.2">
      <c r="A119" s="111">
        <f>IF(Публикации!$D119="Учебник с грифом УМО",1,0)</f>
        <v>0</v>
      </c>
      <c r="B119" s="111">
        <f>IF(Публикации!$D119="Учебник с грифом Минобрнауки России",1,0)</f>
        <v>0</v>
      </c>
      <c r="C119" s="111">
        <f>IF(Публикации!$D119="Учебник с другим грифом",1,0)</f>
        <v>0</v>
      </c>
      <c r="D119" s="111">
        <f>IF(Публикации!$D119="Учебник без грифа",1,0)</f>
        <v>0</v>
      </c>
      <c r="E119" s="111">
        <f>IF(Публикации!$D119="Электронный учебник",1,0)</f>
        <v>0</v>
      </c>
      <c r="F119" s="111">
        <f>IF(Публикации!$D119="Учебное пособие с грифом УМО",1,0)</f>
        <v>0</v>
      </c>
      <c r="G119" s="111">
        <f>IF(Публикации!$D119="Учебное пособие с грифом Минобрнауки России",1,0)</f>
        <v>0</v>
      </c>
      <c r="H119" s="111">
        <f>IF(Публикации!$D119="Учебное пособие с другим грифом",1,0)</f>
        <v>0</v>
      </c>
      <c r="I119" s="111">
        <f>IF(Публикации!$D119="Учебное пособие без грифа",1,0)</f>
        <v>0</v>
      </c>
      <c r="J119" s="111">
        <f>IF(Публикации!$D119="Учебная программа",1,0)</f>
        <v>0</v>
      </c>
      <c r="K119" s="111">
        <f>IF(Публикации!$D119="Монография, изданная в РФ",1,0)</f>
        <v>0</v>
      </c>
      <c r="L119" s="111">
        <f>IF(Публикации!$D119="Монография, изданная зарубежом",1,0)</f>
        <v>0</v>
      </c>
      <c r="M119" s="111">
        <f>IF(Публикации!$D119="Индексируемая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119" s="111">
        <f>IF(Публикации!$D119="Индексируемая РИНЦ статья в прочих российских изданиях",1,0)</f>
        <v>0</v>
      </c>
      <c r="O119" s="111">
        <f>IF(Публикации!$D119="Индексируемая SCOPUS статья в зарубежных изданиях и сборниках трудов",1,0)</f>
        <v>0</v>
      </c>
      <c r="P119" s="111">
        <f>IF(Публикации!$D119="Индексируемая Web Of Science‎ статья в зарубежных изданиях и сборниках трудов",1,0)</f>
        <v>0</v>
      </c>
      <c r="Q119" s="111">
        <f>IF(Публикации!$D119="Неиндексируемая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19" s="111">
        <f>IF(Публикации!$D119="Неиндексируемая SCOPUS статья в зарубежных сборниках трудов и конференций",1,0)</f>
        <v>0</v>
      </c>
      <c r="S119" s="111">
        <f>IF(Публикации!$D119="Неиндексируемая Web Of Science‎ статья в зарубежных сборниках трудов и конференций",1,0)</f>
        <v>0</v>
      </c>
      <c r="T119" s="111">
        <f>IF(Публикации!$D119="Кафедральный сборник статей",1,0)</f>
        <v>0</v>
      </c>
      <c r="U119" s="111">
        <f>IF(Публикации!$D119="Сборник научных трудов филиала",1,0)</f>
        <v>0</v>
      </c>
      <c r="V119" s="111">
        <f>IF(Публикации!$D119="Методическое пособие",1,0)</f>
        <v>0</v>
      </c>
      <c r="W119" s="157">
        <f t="shared" si="1"/>
        <v>1</v>
      </c>
    </row>
    <row r="120" spans="1:23" ht="12.75" x14ac:dyDescent="0.2">
      <c r="A120" s="111">
        <f>IF(Публикации!$D120="Учебник с грифом УМО",1,0)</f>
        <v>0</v>
      </c>
      <c r="B120" s="111">
        <f>IF(Публикации!$D120="Учебник с грифом Минобрнауки России",1,0)</f>
        <v>0</v>
      </c>
      <c r="C120" s="111">
        <f>IF(Публикации!$D120="Учебник с другим грифом",1,0)</f>
        <v>0</v>
      </c>
      <c r="D120" s="111">
        <f>IF(Публикации!$D120="Учебник без грифа",1,0)</f>
        <v>0</v>
      </c>
      <c r="E120" s="111">
        <f>IF(Публикации!$D120="Электронный учебник",1,0)</f>
        <v>0</v>
      </c>
      <c r="F120" s="111">
        <f>IF(Публикации!$D120="Учебное пособие с грифом УМО",1,0)</f>
        <v>0</v>
      </c>
      <c r="G120" s="111">
        <f>IF(Публикации!$D120="Учебное пособие с грифом Минобрнауки России",1,0)</f>
        <v>0</v>
      </c>
      <c r="H120" s="111">
        <f>IF(Публикации!$D120="Учебное пособие с другим грифом",1,0)</f>
        <v>0</v>
      </c>
      <c r="I120" s="111">
        <f>IF(Публикации!$D120="Учебное пособие без грифа",1,0)</f>
        <v>0</v>
      </c>
      <c r="J120" s="111">
        <f>IF(Публикации!$D120="Учебная программа",1,0)</f>
        <v>0</v>
      </c>
      <c r="K120" s="111">
        <f>IF(Публикации!$D120="Монография, изданная в РФ",1,0)</f>
        <v>0</v>
      </c>
      <c r="L120" s="111">
        <f>IF(Публикации!$D120="Монография, изданная зарубежом",1,0)</f>
        <v>0</v>
      </c>
      <c r="M120" s="111">
        <f>IF(Публикации!$D120="Индексируемая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120" s="111">
        <f>IF(Публикации!$D120="Индексируемая РИНЦ статья в прочих российских изданиях",1,0)</f>
        <v>0</v>
      </c>
      <c r="O120" s="111">
        <f>IF(Публикации!$D120="Индексируемая SCOPUS статья в зарубежных изданиях и сборниках трудов",1,0)</f>
        <v>0</v>
      </c>
      <c r="P120" s="111">
        <f>IF(Публикации!$D120="Индексируемая Web Of Science‎ статья в зарубежных изданиях и сборниках трудов",1,0)</f>
        <v>0</v>
      </c>
      <c r="Q120" s="111">
        <f>IF(Публикации!$D120="Неиндексируемая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20" s="111">
        <f>IF(Публикации!$D120="Неиндексируемая SCOPUS статья в зарубежных сборниках трудов и конференций",1,0)</f>
        <v>0</v>
      </c>
      <c r="S120" s="111">
        <f>IF(Публикации!$D120="Неиндексируемая Web Of Science‎ статья в зарубежных сборниках трудов и конференций",1,0)</f>
        <v>0</v>
      </c>
      <c r="T120" s="111">
        <f>IF(Публикации!$D120="Кафедральный сборник статей",1,0)</f>
        <v>0</v>
      </c>
      <c r="U120" s="111">
        <f>IF(Публикации!$D120="Сборник научных трудов филиала",1,0)</f>
        <v>0</v>
      </c>
      <c r="V120" s="111">
        <f>IF(Публикации!$D120="Методическое пособие",1,0)</f>
        <v>0</v>
      </c>
      <c r="W120" s="157">
        <f t="shared" si="1"/>
        <v>1</v>
      </c>
    </row>
    <row r="121" spans="1:23" ht="12.75" x14ac:dyDescent="0.2">
      <c r="A121" s="111">
        <f>IF(Публикации!$D121="Учебник с грифом УМО",1,0)</f>
        <v>0</v>
      </c>
      <c r="B121" s="111">
        <f>IF(Публикации!$D121="Учебник с грифом Минобрнауки России",1,0)</f>
        <v>0</v>
      </c>
      <c r="C121" s="111">
        <f>IF(Публикации!$D121="Учебник с другим грифом",1,0)</f>
        <v>0</v>
      </c>
      <c r="D121" s="111">
        <f>IF(Публикации!$D121="Учебник без грифа",1,0)</f>
        <v>0</v>
      </c>
      <c r="E121" s="111">
        <f>IF(Публикации!$D121="Электронный учебник",1,0)</f>
        <v>0</v>
      </c>
      <c r="F121" s="111">
        <f>IF(Публикации!$D121="Учебное пособие с грифом УМО",1,0)</f>
        <v>0</v>
      </c>
      <c r="G121" s="111">
        <f>IF(Публикации!$D121="Учебное пособие с грифом Минобрнауки России",1,0)</f>
        <v>0</v>
      </c>
      <c r="H121" s="111">
        <f>IF(Публикации!$D121="Учебное пособие с другим грифом",1,0)</f>
        <v>0</v>
      </c>
      <c r="I121" s="111">
        <f>IF(Публикации!$D121="Учебное пособие без грифа",1,0)</f>
        <v>0</v>
      </c>
      <c r="J121" s="111">
        <f>IF(Публикации!$D121="Учебная программа",1,0)</f>
        <v>0</v>
      </c>
      <c r="K121" s="111">
        <f>IF(Публикации!$D121="Монография, изданная в РФ",1,0)</f>
        <v>0</v>
      </c>
      <c r="L121" s="111">
        <f>IF(Публикации!$D121="Монография, изданная зарубежом",1,0)</f>
        <v>0</v>
      </c>
      <c r="M121" s="111">
        <f>IF(Публикации!$D121="Индексируемая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121" s="111">
        <f>IF(Публикации!$D121="Индексируемая РИНЦ статья в прочих российских изданиях",1,0)</f>
        <v>0</v>
      </c>
      <c r="O121" s="111">
        <f>IF(Публикации!$D121="Индексируемая SCOPUS статья в зарубежных изданиях и сборниках трудов",1,0)</f>
        <v>0</v>
      </c>
      <c r="P121" s="111">
        <f>IF(Публикации!$D121="Индексируемая Web Of Science‎ статья в зарубежных изданиях и сборниках трудов",1,0)</f>
        <v>0</v>
      </c>
      <c r="Q121" s="111">
        <f>IF(Публикации!$D121="Неиндексируемая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21" s="111">
        <f>IF(Публикации!$D121="Неиндексируемая SCOPUS статья в зарубежных сборниках трудов и конференций",1,0)</f>
        <v>0</v>
      </c>
      <c r="S121" s="111">
        <f>IF(Публикации!$D121="Неиндексируемая Web Of Science‎ статья в зарубежных сборниках трудов и конференций",1,0)</f>
        <v>0</v>
      </c>
      <c r="T121" s="111">
        <f>IF(Публикации!$D121="Кафедральный сборник статей",1,0)</f>
        <v>0</v>
      </c>
      <c r="U121" s="111">
        <f>IF(Публикации!$D121="Сборник научных трудов филиала",1,0)</f>
        <v>0</v>
      </c>
      <c r="V121" s="111">
        <f>IF(Публикации!$D121="Методическое пособие",1,0)</f>
        <v>0</v>
      </c>
      <c r="W121" s="157">
        <f t="shared" si="1"/>
        <v>1</v>
      </c>
    </row>
    <row r="122" spans="1:23" ht="12.75" x14ac:dyDescent="0.2">
      <c r="A122" s="111">
        <f>IF(Публикации!$D122="Учебник с грифом УМО",1,0)</f>
        <v>0</v>
      </c>
      <c r="B122" s="111">
        <f>IF(Публикации!$D122="Учебник с грифом Минобрнауки России",1,0)</f>
        <v>0</v>
      </c>
      <c r="C122" s="111">
        <f>IF(Публикации!$D122="Учебник с другим грифом",1,0)</f>
        <v>0</v>
      </c>
      <c r="D122" s="111">
        <f>IF(Публикации!$D122="Учебник без грифа",1,0)</f>
        <v>0</v>
      </c>
      <c r="E122" s="111">
        <f>IF(Публикации!$D122="Электронный учебник",1,0)</f>
        <v>0</v>
      </c>
      <c r="F122" s="111">
        <f>IF(Публикации!$D122="Учебное пособие с грифом УМО",1,0)</f>
        <v>0</v>
      </c>
      <c r="G122" s="111">
        <f>IF(Публикации!$D122="Учебное пособие с грифом Минобрнауки России",1,0)</f>
        <v>0</v>
      </c>
      <c r="H122" s="111">
        <f>IF(Публикации!$D122="Учебное пособие с другим грифом",1,0)</f>
        <v>0</v>
      </c>
      <c r="I122" s="111">
        <f>IF(Публикации!$D122="Учебное пособие без грифа",1,0)</f>
        <v>0</v>
      </c>
      <c r="J122" s="111">
        <f>IF(Публикации!$D122="Учебная программа",1,0)</f>
        <v>0</v>
      </c>
      <c r="K122" s="111">
        <f>IF(Публикации!$D122="Монография, изданная в РФ",1,0)</f>
        <v>0</v>
      </c>
      <c r="L122" s="111">
        <f>IF(Публикации!$D122="Монография, изданная зарубежом",1,0)</f>
        <v>0</v>
      </c>
      <c r="M122" s="111">
        <f>IF(Публикации!$D122="Индексируемая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122" s="111">
        <f>IF(Публикации!$D122="Индексируемая РИНЦ статья в прочих российских изданиях",1,0)</f>
        <v>0</v>
      </c>
      <c r="O122" s="111">
        <f>IF(Публикации!$D122="Индексируемая SCOPUS статья в зарубежных изданиях и сборниках трудов",1,0)</f>
        <v>0</v>
      </c>
      <c r="P122" s="111">
        <f>IF(Публикации!$D122="Индексируемая Web Of Science‎ статья в зарубежных изданиях и сборниках трудов",1,0)</f>
        <v>0</v>
      </c>
      <c r="Q122" s="111">
        <f>IF(Публикации!$D122="Неиндексируемая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22" s="111">
        <f>IF(Публикации!$D122="Неиндексируемая SCOPUS статья в зарубежных сборниках трудов и конференций",1,0)</f>
        <v>0</v>
      </c>
      <c r="S122" s="111">
        <f>IF(Публикации!$D122="Неиндексируемая Web Of Science‎ статья в зарубежных сборниках трудов и конференций",1,0)</f>
        <v>0</v>
      </c>
      <c r="T122" s="111">
        <f>IF(Публикации!$D122="Кафедральный сборник статей",1,0)</f>
        <v>0</v>
      </c>
      <c r="U122" s="111">
        <f>IF(Публикации!$D122="Сборник научных трудов филиала",1,0)</f>
        <v>0</v>
      </c>
      <c r="V122" s="111">
        <f>IF(Публикации!$D122="Методическое пособие",1,0)</f>
        <v>0</v>
      </c>
      <c r="W122" s="157">
        <f t="shared" si="1"/>
        <v>1</v>
      </c>
    </row>
    <row r="123" spans="1:23" ht="12.75" x14ac:dyDescent="0.2">
      <c r="A123" s="111">
        <f>IF(Публикации!$D123="Учебник с грифом УМО",1,0)</f>
        <v>0</v>
      </c>
      <c r="B123" s="111">
        <f>IF(Публикации!$D123="Учебник с грифом Минобрнауки России",1,0)</f>
        <v>0</v>
      </c>
      <c r="C123" s="111">
        <f>IF(Публикации!$D123="Учебник с другим грифом",1,0)</f>
        <v>0</v>
      </c>
      <c r="D123" s="111">
        <f>IF(Публикации!$D123="Учебник без грифа",1,0)</f>
        <v>0</v>
      </c>
      <c r="E123" s="111">
        <f>IF(Публикации!$D123="Электронный учебник",1,0)</f>
        <v>0</v>
      </c>
      <c r="F123" s="111">
        <f>IF(Публикации!$D123="Учебное пособие с грифом УМО",1,0)</f>
        <v>0</v>
      </c>
      <c r="G123" s="111">
        <f>IF(Публикации!$D123="Учебное пособие с грифом Минобрнауки России",1,0)</f>
        <v>0</v>
      </c>
      <c r="H123" s="111">
        <f>IF(Публикации!$D123="Учебное пособие с другим грифом",1,0)</f>
        <v>0</v>
      </c>
      <c r="I123" s="111">
        <f>IF(Публикации!$D123="Учебное пособие без грифа",1,0)</f>
        <v>0</v>
      </c>
      <c r="J123" s="111">
        <f>IF(Публикации!$D123="Учебная программа",1,0)</f>
        <v>0</v>
      </c>
      <c r="K123" s="111">
        <f>IF(Публикации!$D123="Монография, изданная в РФ",1,0)</f>
        <v>1</v>
      </c>
      <c r="L123" s="111">
        <f>IF(Публикации!$D123="Монография, изданная зарубежом",1,0)</f>
        <v>0</v>
      </c>
      <c r="M123" s="111">
        <f>IF(Публикации!$D123="Индексируемая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23" s="111">
        <f>IF(Публикации!$D123="Индексируемая РИНЦ статья в прочих российских изданиях",1,0)</f>
        <v>0</v>
      </c>
      <c r="O123" s="111">
        <f>IF(Публикации!$D123="Индексируемая SCOPUS статья в зарубежных изданиях и сборниках трудов",1,0)</f>
        <v>0</v>
      </c>
      <c r="P123" s="111">
        <f>IF(Публикации!$D123="Индексируемая Web Of Science‎ статья в зарубежных изданиях и сборниках трудов",1,0)</f>
        <v>0</v>
      </c>
      <c r="Q123" s="111">
        <f>IF(Публикации!$D123="Неиндексируемая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23" s="111">
        <f>IF(Публикации!$D123="Неиндексируемая SCOPUS статья в зарубежных сборниках трудов и конференций",1,0)</f>
        <v>0</v>
      </c>
      <c r="S123" s="111">
        <f>IF(Публикации!$D123="Неиндексируемая Web Of Science‎ статья в зарубежных сборниках трудов и конференций",1,0)</f>
        <v>0</v>
      </c>
      <c r="T123" s="111">
        <f>IF(Публикации!$D123="Кафедральный сборник статей",1,0)</f>
        <v>0</v>
      </c>
      <c r="U123" s="111">
        <f>IF(Публикации!$D123="Сборник научных трудов филиала",1,0)</f>
        <v>0</v>
      </c>
      <c r="V123" s="111">
        <f>IF(Публикации!$D123="Методическое пособие",1,0)</f>
        <v>0</v>
      </c>
      <c r="W123" s="157">
        <f t="shared" si="1"/>
        <v>1</v>
      </c>
    </row>
    <row r="124" spans="1:23" ht="12.75" x14ac:dyDescent="0.2">
      <c r="A124" s="111">
        <f>IF(Публикации!$D124="Учебник с грифом УМО",1,0)</f>
        <v>0</v>
      </c>
      <c r="B124" s="111">
        <f>IF(Публикации!$D124="Учебник с грифом Минобрнауки России",1,0)</f>
        <v>0</v>
      </c>
      <c r="C124" s="111">
        <f>IF(Публикации!$D124="Учебник с другим грифом",1,0)</f>
        <v>0</v>
      </c>
      <c r="D124" s="111">
        <f>IF(Публикации!$D124="Учебник без грифа",1,0)</f>
        <v>0</v>
      </c>
      <c r="E124" s="111">
        <f>IF(Публикации!$D124="Электронный учебник",1,0)</f>
        <v>0</v>
      </c>
      <c r="F124" s="111">
        <f>IF(Публикации!$D124="Учебное пособие с грифом УМО",1,0)</f>
        <v>0</v>
      </c>
      <c r="G124" s="111">
        <f>IF(Публикации!$D124="Учебное пособие с грифом Минобрнауки России",1,0)</f>
        <v>0</v>
      </c>
      <c r="H124" s="111">
        <f>IF(Публикации!$D124="Учебное пособие с другим грифом",1,0)</f>
        <v>0</v>
      </c>
      <c r="I124" s="111">
        <f>IF(Публикации!$D124="Учебное пособие без грифа",1,0)</f>
        <v>0</v>
      </c>
      <c r="J124" s="111">
        <f>IF(Публикации!$D124="Учебная программа",1,0)</f>
        <v>0</v>
      </c>
      <c r="K124" s="111">
        <f>IF(Публикации!$D124="Монография, изданная в РФ",1,0)</f>
        <v>0</v>
      </c>
      <c r="L124" s="111">
        <f>IF(Публикации!$D124="Монография, изданная зарубежом",1,0)</f>
        <v>0</v>
      </c>
      <c r="M124" s="111">
        <f>IF(Публикации!$D124="Индексируемая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124" s="111">
        <f>IF(Публикации!$D124="Индексируемая РИНЦ статья в прочих российских изданиях",1,0)</f>
        <v>0</v>
      </c>
      <c r="O124" s="111">
        <f>IF(Публикации!$D124="Индексируемая SCOPUS статья в зарубежных изданиях и сборниках трудов",1,0)</f>
        <v>0</v>
      </c>
      <c r="P124" s="111">
        <f>IF(Публикации!$D124="Индексируемая Web Of Science‎ статья в зарубежных изданиях и сборниках трудов",1,0)</f>
        <v>0</v>
      </c>
      <c r="Q124" s="111">
        <f>IF(Публикации!$D124="Неиндексируемая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24" s="111">
        <f>IF(Публикации!$D124="Неиндексируемая SCOPUS статья в зарубежных сборниках трудов и конференций",1,0)</f>
        <v>0</v>
      </c>
      <c r="S124" s="111">
        <f>IF(Публикации!$D124="Неиндексируемая Web Of Science‎ статья в зарубежных сборниках трудов и конференций",1,0)</f>
        <v>0</v>
      </c>
      <c r="T124" s="111">
        <f>IF(Публикации!$D124="Кафедральный сборник статей",1,0)</f>
        <v>0</v>
      </c>
      <c r="U124" s="111">
        <f>IF(Публикации!$D124="Сборник научных трудов филиала",1,0)</f>
        <v>0</v>
      </c>
      <c r="V124" s="111">
        <f>IF(Публикации!$D124="Методическое пособие",1,0)</f>
        <v>0</v>
      </c>
      <c r="W124" s="157">
        <f t="shared" si="1"/>
        <v>1</v>
      </c>
    </row>
    <row r="125" spans="1:23" ht="12.75" x14ac:dyDescent="0.2">
      <c r="A125" s="111">
        <f>IF(Публикации!$D125="Учебник с грифом УМО",1,0)</f>
        <v>0</v>
      </c>
      <c r="B125" s="111">
        <f>IF(Публикации!$D125="Учебник с грифом Минобрнауки России",1,0)</f>
        <v>0</v>
      </c>
      <c r="C125" s="111">
        <f>IF(Публикации!$D125="Учебник с другим грифом",1,0)</f>
        <v>0</v>
      </c>
      <c r="D125" s="111">
        <f>IF(Публикации!$D125="Учебник без грифа",1,0)</f>
        <v>0</v>
      </c>
      <c r="E125" s="111">
        <f>IF(Публикации!$D125="Электронный учебник",1,0)</f>
        <v>0</v>
      </c>
      <c r="F125" s="111">
        <f>IF(Публикации!$D125="Учебное пособие с грифом УМО",1,0)</f>
        <v>0</v>
      </c>
      <c r="G125" s="111">
        <f>IF(Публикации!$D125="Учебное пособие с грифом Минобрнауки России",1,0)</f>
        <v>0</v>
      </c>
      <c r="H125" s="111">
        <f>IF(Публикации!$D125="Учебное пособие с другим грифом",1,0)</f>
        <v>0</v>
      </c>
      <c r="I125" s="111">
        <f>IF(Публикации!$D125="Учебное пособие без грифа",1,0)</f>
        <v>0</v>
      </c>
      <c r="J125" s="111">
        <f>IF(Публикации!$D125="Учебная программа",1,0)</f>
        <v>0</v>
      </c>
      <c r="K125" s="111">
        <f>IF(Публикации!$D125="Монография, изданная в РФ",1,0)</f>
        <v>0</v>
      </c>
      <c r="L125" s="111">
        <f>IF(Публикации!$D125="Монография, изданная зарубежом",1,0)</f>
        <v>0</v>
      </c>
      <c r="M125" s="111">
        <f>IF(Публикации!$D125="Индексируемая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25" s="111">
        <f>IF(Публикации!$D125="Индексируемая РИНЦ статья в прочих российских изданиях",1,0)</f>
        <v>0</v>
      </c>
      <c r="O125" s="111">
        <f>IF(Публикации!$D125="Индексируемая SCOPUS статья в зарубежных изданиях и сборниках трудов",1,0)</f>
        <v>0</v>
      </c>
      <c r="P125" s="111">
        <f>IF(Публикации!$D125="Индексируемая Web Of Science‎ статья в зарубежных изданиях и сборниках трудов",1,0)</f>
        <v>1</v>
      </c>
      <c r="Q125" s="111">
        <f>IF(Публикации!$D125="Неиндексируемая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25" s="111">
        <f>IF(Публикации!$D125="Неиндексируемая SCOPUS статья в зарубежных сборниках трудов и конференций",1,0)</f>
        <v>0</v>
      </c>
      <c r="S125" s="111">
        <f>IF(Публикации!$D125="Неиндексируемая Web Of Science‎ статья в зарубежных сборниках трудов и конференций",1,0)</f>
        <v>0</v>
      </c>
      <c r="T125" s="111">
        <f>IF(Публикации!$D125="Кафедральный сборник статей",1,0)</f>
        <v>0</v>
      </c>
      <c r="U125" s="111">
        <f>IF(Публикации!$D125="Сборник научных трудов филиала",1,0)</f>
        <v>0</v>
      </c>
      <c r="V125" s="111">
        <f>IF(Публикации!$D125="Методическое пособие",1,0)</f>
        <v>0</v>
      </c>
      <c r="W125" s="157">
        <f t="shared" si="1"/>
        <v>1</v>
      </c>
    </row>
    <row r="126" spans="1:23" ht="12.75" x14ac:dyDescent="0.2">
      <c r="A126" s="111">
        <f>IF(Публикации!$D126="Учебник с грифом УМО",1,0)</f>
        <v>0</v>
      </c>
      <c r="B126" s="111">
        <f>IF(Публикации!$D126="Учебник с грифом Минобрнауки России",1,0)</f>
        <v>0</v>
      </c>
      <c r="C126" s="111">
        <f>IF(Публикации!$D126="Учебник с другим грифом",1,0)</f>
        <v>0</v>
      </c>
      <c r="D126" s="111">
        <f>IF(Публикации!$D126="Учебник без грифа",1,0)</f>
        <v>0</v>
      </c>
      <c r="E126" s="111">
        <f>IF(Публикации!$D126="Электронный учебник",1,0)</f>
        <v>0</v>
      </c>
      <c r="F126" s="111">
        <f>IF(Публикации!$D126="Учебное пособие с грифом УМО",1,0)</f>
        <v>0</v>
      </c>
      <c r="G126" s="111">
        <f>IF(Публикации!$D126="Учебное пособие с грифом Минобрнауки России",1,0)</f>
        <v>0</v>
      </c>
      <c r="H126" s="111">
        <f>IF(Публикации!$D126="Учебное пособие с другим грифом",1,0)</f>
        <v>0</v>
      </c>
      <c r="I126" s="111">
        <f>IF(Публикации!$D126="Учебное пособие без грифа",1,0)</f>
        <v>0</v>
      </c>
      <c r="J126" s="111">
        <f>IF(Публикации!$D126="Учебная программа",1,0)</f>
        <v>0</v>
      </c>
      <c r="K126" s="111">
        <f>IF(Публикации!$D126="Монография, изданная в РФ",1,0)</f>
        <v>0</v>
      </c>
      <c r="L126" s="111">
        <f>IF(Публикации!$D126="Монография, изданная зарубежом",1,0)</f>
        <v>0</v>
      </c>
      <c r="M126" s="111">
        <f>IF(Публикации!$D126="Индексируемая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26" s="111">
        <f>IF(Публикации!$D126="Индексируемая РИНЦ статья в прочих российских изданиях",1,0)</f>
        <v>0</v>
      </c>
      <c r="O126" s="111">
        <f>IF(Публикации!$D126="Индексируемая SCOPUS статья в зарубежных изданиях и сборниках трудов",1,0)</f>
        <v>0</v>
      </c>
      <c r="P126" s="111">
        <f>IF(Публикации!$D126="Индексируемая Web Of Science‎ статья в зарубежных изданиях и сборниках трудов",1,0)</f>
        <v>1</v>
      </c>
      <c r="Q126" s="111">
        <f>IF(Публикации!$D126="Неиндексируемая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26" s="111">
        <f>IF(Публикации!$D126="Неиндексируемая SCOPUS статья в зарубежных сборниках трудов и конференций",1,0)</f>
        <v>0</v>
      </c>
      <c r="S126" s="111">
        <f>IF(Публикации!$D126="Неиндексируемая Web Of Science‎ статья в зарубежных сборниках трудов и конференций",1,0)</f>
        <v>0</v>
      </c>
      <c r="T126" s="111">
        <f>IF(Публикации!$D126="Кафедральный сборник статей",1,0)</f>
        <v>0</v>
      </c>
      <c r="U126" s="111">
        <f>IF(Публикации!$D126="Сборник научных трудов филиала",1,0)</f>
        <v>0</v>
      </c>
      <c r="V126" s="111">
        <f>IF(Публикации!$D126="Методическое пособие",1,0)</f>
        <v>0</v>
      </c>
      <c r="W126" s="157">
        <f t="shared" si="1"/>
        <v>1</v>
      </c>
    </row>
    <row r="127" spans="1:23" ht="12.75" x14ac:dyDescent="0.2">
      <c r="A127" s="111">
        <f>IF(Публикации!$D127="Учебник с грифом УМО",1,0)</f>
        <v>0</v>
      </c>
      <c r="B127" s="111">
        <f>IF(Публикации!$D127="Учебник с грифом Минобрнауки России",1,0)</f>
        <v>0</v>
      </c>
      <c r="C127" s="111">
        <f>IF(Публикации!$D127="Учебник с другим грифом",1,0)</f>
        <v>0</v>
      </c>
      <c r="D127" s="111">
        <f>IF(Публикации!$D127="Учебник без грифа",1,0)</f>
        <v>0</v>
      </c>
      <c r="E127" s="111">
        <f>IF(Публикации!$D127="Электронный учебник",1,0)</f>
        <v>0</v>
      </c>
      <c r="F127" s="111">
        <f>IF(Публикации!$D127="Учебное пособие с грифом УМО",1,0)</f>
        <v>0</v>
      </c>
      <c r="G127" s="111">
        <f>IF(Публикации!$D127="Учебное пособие с грифом Минобрнауки России",1,0)</f>
        <v>0</v>
      </c>
      <c r="H127" s="111">
        <f>IF(Публикации!$D127="Учебное пособие с другим грифом",1,0)</f>
        <v>0</v>
      </c>
      <c r="I127" s="111">
        <f>IF(Публикации!$D127="Учебное пособие без грифа",1,0)</f>
        <v>0</v>
      </c>
      <c r="J127" s="111">
        <f>IF(Публикации!$D127="Учебная программа",1,0)</f>
        <v>0</v>
      </c>
      <c r="K127" s="111">
        <f>IF(Публикации!$D127="Монография, изданная в РФ",1,0)</f>
        <v>0</v>
      </c>
      <c r="L127" s="111">
        <f>IF(Публикации!$D127="Монография, изданная зарубежом",1,0)</f>
        <v>0</v>
      </c>
      <c r="M127" s="111">
        <f>IF(Публикации!$D127="Индексируемая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127" s="111">
        <f>IF(Публикации!$D127="Индексируемая РИНЦ статья в прочих российских изданиях",1,0)</f>
        <v>0</v>
      </c>
      <c r="O127" s="111">
        <f>IF(Публикации!$D127="Индексируемая SCOPUS статья в зарубежных изданиях и сборниках трудов",1,0)</f>
        <v>0</v>
      </c>
      <c r="P127" s="111">
        <f>IF(Публикации!$D127="Индексируемая Web Of Science‎ статья в зарубежных изданиях и сборниках трудов",1,0)</f>
        <v>0</v>
      </c>
      <c r="Q127" s="111">
        <f>IF(Публикации!$D127="Неиндексируемая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27" s="111">
        <f>IF(Публикации!$D127="Неиндексируемая SCOPUS статья в зарубежных сборниках трудов и конференций",1,0)</f>
        <v>0</v>
      </c>
      <c r="S127" s="111">
        <f>IF(Публикации!$D127="Неиндексируемая Web Of Science‎ статья в зарубежных сборниках трудов и конференций",1,0)</f>
        <v>0</v>
      </c>
      <c r="T127" s="111">
        <f>IF(Публикации!$D127="Кафедральный сборник статей",1,0)</f>
        <v>0</v>
      </c>
      <c r="U127" s="111">
        <f>IF(Публикации!$D127="Сборник научных трудов филиала",1,0)</f>
        <v>0</v>
      </c>
      <c r="V127" s="111">
        <f>IF(Публикации!$D127="Методическое пособие",1,0)</f>
        <v>0</v>
      </c>
      <c r="W127" s="157">
        <f t="shared" si="1"/>
        <v>1</v>
      </c>
    </row>
    <row r="128" spans="1:23" ht="12.75" x14ac:dyDescent="0.2">
      <c r="A128" s="111">
        <f>IF(Публикации!$D128="Учебник с грифом УМО",1,0)</f>
        <v>0</v>
      </c>
      <c r="B128" s="111">
        <f>IF(Публикации!$D128="Учебник с грифом Минобрнауки России",1,0)</f>
        <v>0</v>
      </c>
      <c r="C128" s="111">
        <f>IF(Публикации!$D128="Учебник с другим грифом",1,0)</f>
        <v>0</v>
      </c>
      <c r="D128" s="111">
        <f>IF(Публикации!$D128="Учебник без грифа",1,0)</f>
        <v>0</v>
      </c>
      <c r="E128" s="111">
        <f>IF(Публикации!$D128="Электронный учебник",1,0)</f>
        <v>0</v>
      </c>
      <c r="F128" s="111">
        <f>IF(Публикации!$D128="Учебное пособие с грифом УМО",1,0)</f>
        <v>0</v>
      </c>
      <c r="G128" s="111">
        <f>IF(Публикации!$D128="Учебное пособие с грифом Минобрнауки России",1,0)</f>
        <v>0</v>
      </c>
      <c r="H128" s="111">
        <f>IF(Публикации!$D128="Учебное пособие с другим грифом",1,0)</f>
        <v>0</v>
      </c>
      <c r="I128" s="111">
        <f>IF(Публикации!$D128="Учебное пособие без грифа",1,0)</f>
        <v>0</v>
      </c>
      <c r="J128" s="111">
        <f>IF(Публикации!$D128="Учебная программа",1,0)</f>
        <v>1</v>
      </c>
      <c r="K128" s="111">
        <f>IF(Публикации!$D128="Монография, изданная в РФ",1,0)</f>
        <v>0</v>
      </c>
      <c r="L128" s="111">
        <f>IF(Публикации!$D128="Монография, изданная зарубежом",1,0)</f>
        <v>0</v>
      </c>
      <c r="M128" s="111">
        <f>IF(Публикации!$D128="Индексируемая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28" s="111">
        <f>IF(Публикации!$D128="Индексируемая РИНЦ статья в прочих российских изданиях",1,0)</f>
        <v>0</v>
      </c>
      <c r="O128" s="111">
        <f>IF(Публикации!$D128="Индексируемая SCOPUS статья в зарубежных изданиях и сборниках трудов",1,0)</f>
        <v>0</v>
      </c>
      <c r="P128" s="111">
        <f>IF(Публикации!$D128="Индексируемая Web Of Science‎ статья в зарубежных изданиях и сборниках трудов",1,0)</f>
        <v>0</v>
      </c>
      <c r="Q128" s="111">
        <f>IF(Публикации!$D128="Неиндексируемая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28" s="111">
        <f>IF(Публикации!$D128="Неиндексируемая SCOPUS статья в зарубежных сборниках трудов и конференций",1,0)</f>
        <v>0</v>
      </c>
      <c r="S128" s="111">
        <f>IF(Публикации!$D128="Неиндексируемая Web Of Science‎ статья в зарубежных сборниках трудов и конференций",1,0)</f>
        <v>0</v>
      </c>
      <c r="T128" s="111">
        <f>IF(Публикации!$D128="Кафедральный сборник статей",1,0)</f>
        <v>0</v>
      </c>
      <c r="U128" s="111">
        <f>IF(Публикации!$D128="Сборник научных трудов филиала",1,0)</f>
        <v>0</v>
      </c>
      <c r="V128" s="111">
        <f>IF(Публикации!$D128="Методическое пособие",1,0)</f>
        <v>0</v>
      </c>
      <c r="W128" s="157">
        <f t="shared" si="1"/>
        <v>1</v>
      </c>
    </row>
    <row r="129" spans="1:23" ht="12.75" x14ac:dyDescent="0.2">
      <c r="A129" s="111">
        <f>IF(Публикации!$D129="Учебник с грифом УМО",1,0)</f>
        <v>0</v>
      </c>
      <c r="B129" s="111">
        <f>IF(Публикации!$D129="Учебник с грифом Минобрнауки России",1,0)</f>
        <v>0</v>
      </c>
      <c r="C129" s="111">
        <f>IF(Публикации!$D129="Учебник с другим грифом",1,0)</f>
        <v>0</v>
      </c>
      <c r="D129" s="111">
        <f>IF(Публикации!$D129="Учебник без грифа",1,0)</f>
        <v>0</v>
      </c>
      <c r="E129" s="111">
        <f>IF(Публикации!$D129="Электронный учебник",1,0)</f>
        <v>0</v>
      </c>
      <c r="F129" s="111">
        <f>IF(Публикации!$D129="Учебное пособие с грифом УМО",1,0)</f>
        <v>0</v>
      </c>
      <c r="G129" s="111">
        <f>IF(Публикации!$D129="Учебное пособие с грифом Минобрнауки России",1,0)</f>
        <v>0</v>
      </c>
      <c r="H129" s="111">
        <f>IF(Публикации!$D129="Учебное пособие с другим грифом",1,0)</f>
        <v>0</v>
      </c>
      <c r="I129" s="111">
        <f>IF(Публикации!$D129="Учебное пособие без грифа",1,0)</f>
        <v>0</v>
      </c>
      <c r="J129" s="111">
        <f>IF(Публикации!$D129="Учебная программа",1,0)</f>
        <v>1</v>
      </c>
      <c r="K129" s="111">
        <f>IF(Публикации!$D129="Монография, изданная в РФ",1,0)</f>
        <v>0</v>
      </c>
      <c r="L129" s="111">
        <f>IF(Публикации!$D129="Монография, изданная зарубежом",1,0)</f>
        <v>0</v>
      </c>
      <c r="M129" s="111">
        <f>IF(Публикации!$D129="Индексируемая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29" s="111">
        <f>IF(Публикации!$D129="Индексируемая РИНЦ статья в прочих российских изданиях",1,0)</f>
        <v>0</v>
      </c>
      <c r="O129" s="111">
        <f>IF(Публикации!$D129="Индексируемая SCOPUS статья в зарубежных изданиях и сборниках трудов",1,0)</f>
        <v>0</v>
      </c>
      <c r="P129" s="111">
        <f>IF(Публикации!$D129="Индексируемая Web Of Science‎ статья в зарубежных изданиях и сборниках трудов",1,0)</f>
        <v>0</v>
      </c>
      <c r="Q129" s="111">
        <f>IF(Публикации!$D129="Неиндексируемая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29" s="111">
        <f>IF(Публикации!$D129="Неиндексируемая SCOPUS статья в зарубежных сборниках трудов и конференций",1,0)</f>
        <v>0</v>
      </c>
      <c r="S129" s="111">
        <f>IF(Публикации!$D129="Неиндексируемая Web Of Science‎ статья в зарубежных сборниках трудов и конференций",1,0)</f>
        <v>0</v>
      </c>
      <c r="T129" s="111">
        <f>IF(Публикации!$D129="Кафедральный сборник статей",1,0)</f>
        <v>0</v>
      </c>
      <c r="U129" s="111">
        <f>IF(Публикации!$D129="Сборник научных трудов филиала",1,0)</f>
        <v>0</v>
      </c>
      <c r="V129" s="111">
        <f>IF(Публикации!$D129="Методическое пособие",1,0)</f>
        <v>0</v>
      </c>
      <c r="W129" s="157">
        <f t="shared" si="1"/>
        <v>1</v>
      </c>
    </row>
    <row r="130" spans="1:23" ht="12.75" x14ac:dyDescent="0.2">
      <c r="A130" s="111">
        <f>IF(Публикации!$D130="Учебник с грифом УМО",1,0)</f>
        <v>0</v>
      </c>
      <c r="B130" s="111">
        <f>IF(Публикации!$D130="Учебник с грифом Минобрнауки России",1,0)</f>
        <v>0</v>
      </c>
      <c r="C130" s="111">
        <f>IF(Публикации!$D130="Учебник с другим грифом",1,0)</f>
        <v>0</v>
      </c>
      <c r="D130" s="111">
        <f>IF(Публикации!$D130="Учебник без грифа",1,0)</f>
        <v>0</v>
      </c>
      <c r="E130" s="111">
        <f>IF(Публикации!$D130="Электронный учебник",1,0)</f>
        <v>0</v>
      </c>
      <c r="F130" s="111">
        <f>IF(Публикации!$D130="Учебное пособие с грифом УМО",1,0)</f>
        <v>0</v>
      </c>
      <c r="G130" s="111">
        <f>IF(Публикации!$D130="Учебное пособие с грифом Минобрнауки России",1,0)</f>
        <v>0</v>
      </c>
      <c r="H130" s="111">
        <f>IF(Публикации!$D130="Учебное пособие с другим грифом",1,0)</f>
        <v>0</v>
      </c>
      <c r="I130" s="111">
        <f>IF(Публикации!$D130="Учебное пособие без грифа",1,0)</f>
        <v>0</v>
      </c>
      <c r="J130" s="111">
        <f>IF(Публикации!$D130="Учебная программа",1,0)</f>
        <v>1</v>
      </c>
      <c r="K130" s="111">
        <f>IF(Публикации!$D130="Монография, изданная в РФ",1,0)</f>
        <v>0</v>
      </c>
      <c r="L130" s="111">
        <f>IF(Публикации!$D130="Монография, изданная зарубежом",1,0)</f>
        <v>0</v>
      </c>
      <c r="M130" s="111">
        <f>IF(Публикации!$D130="Индексируемая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30" s="111">
        <f>IF(Публикации!$D130="Индексируемая РИНЦ статья в прочих российских изданиях",1,0)</f>
        <v>0</v>
      </c>
      <c r="O130" s="111">
        <f>IF(Публикации!$D130="Индексируемая SCOPUS статья в зарубежных изданиях и сборниках трудов",1,0)</f>
        <v>0</v>
      </c>
      <c r="P130" s="111">
        <f>IF(Публикации!$D130="Индексируемая Web Of Science‎ статья в зарубежных изданиях и сборниках трудов",1,0)</f>
        <v>0</v>
      </c>
      <c r="Q130" s="111">
        <f>IF(Публикации!$D130="Неиндексируемая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30" s="111">
        <f>IF(Публикации!$D130="Неиндексируемая SCOPUS статья в зарубежных сборниках трудов и конференций",1,0)</f>
        <v>0</v>
      </c>
      <c r="S130" s="111">
        <f>IF(Публикации!$D130="Неиндексируемая Web Of Science‎ статья в зарубежных сборниках трудов и конференций",1,0)</f>
        <v>0</v>
      </c>
      <c r="T130" s="111">
        <f>IF(Публикации!$D130="Кафедральный сборник статей",1,0)</f>
        <v>0</v>
      </c>
      <c r="U130" s="111">
        <f>IF(Публикации!$D130="Сборник научных трудов филиала",1,0)</f>
        <v>0</v>
      </c>
      <c r="V130" s="111">
        <f>IF(Публикации!$D130="Методическое пособие",1,0)</f>
        <v>0</v>
      </c>
      <c r="W130" s="157">
        <f t="shared" si="1"/>
        <v>1</v>
      </c>
    </row>
    <row r="131" spans="1:23" ht="12.75" x14ac:dyDescent="0.2">
      <c r="A131" s="111">
        <f>IF(Публикации!$D131="Учебник с грифом УМО",1,0)</f>
        <v>0</v>
      </c>
      <c r="B131" s="111">
        <f>IF(Публикации!$D131="Учебник с грифом Минобрнауки России",1,0)</f>
        <v>0</v>
      </c>
      <c r="C131" s="111">
        <f>IF(Публикации!$D131="Учебник с другим грифом",1,0)</f>
        <v>0</v>
      </c>
      <c r="D131" s="111">
        <f>IF(Публикации!$D131="Учебник без грифа",1,0)</f>
        <v>0</v>
      </c>
      <c r="E131" s="111">
        <f>IF(Публикации!$D131="Электронный учебник",1,0)</f>
        <v>0</v>
      </c>
      <c r="F131" s="111">
        <f>IF(Публикации!$D131="Учебное пособие с грифом УМО",1,0)</f>
        <v>0</v>
      </c>
      <c r="G131" s="111">
        <f>IF(Публикации!$D131="Учебное пособие с грифом Минобрнауки России",1,0)</f>
        <v>0</v>
      </c>
      <c r="H131" s="111">
        <f>IF(Публикации!$D131="Учебное пособие с другим грифом",1,0)</f>
        <v>0</v>
      </c>
      <c r="I131" s="111">
        <f>IF(Публикации!$D131="Учебное пособие без грифа",1,0)</f>
        <v>0</v>
      </c>
      <c r="J131" s="111">
        <f>IF(Публикации!$D131="Учебная программа",1,0)</f>
        <v>1</v>
      </c>
      <c r="K131" s="111">
        <f>IF(Публикации!$D131="Монография, изданная в РФ",1,0)</f>
        <v>0</v>
      </c>
      <c r="L131" s="111">
        <f>IF(Публикации!$D131="Монография, изданная зарубежом",1,0)</f>
        <v>0</v>
      </c>
      <c r="M131" s="111">
        <f>IF(Публикации!$D131="Индексируемая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31" s="111">
        <f>IF(Публикации!$D131="Индексируемая РИНЦ статья в прочих российских изданиях",1,0)</f>
        <v>0</v>
      </c>
      <c r="O131" s="111">
        <f>IF(Публикации!$D131="Индексируемая SCOPUS статья в зарубежных изданиях и сборниках трудов",1,0)</f>
        <v>0</v>
      </c>
      <c r="P131" s="111">
        <f>IF(Публикации!$D131="Индексируемая Web Of Science‎ статья в зарубежных изданиях и сборниках трудов",1,0)</f>
        <v>0</v>
      </c>
      <c r="Q131" s="111">
        <f>IF(Публикации!$D131="Неиндексируемая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31" s="111">
        <f>IF(Публикации!$D131="Неиндексируемая SCOPUS статья в зарубежных сборниках трудов и конференций",1,0)</f>
        <v>0</v>
      </c>
      <c r="S131" s="111">
        <f>IF(Публикации!$D131="Неиндексируемая Web Of Science‎ статья в зарубежных сборниках трудов и конференций",1,0)</f>
        <v>0</v>
      </c>
      <c r="T131" s="111">
        <f>IF(Публикации!$D131="Кафедральный сборник статей",1,0)</f>
        <v>0</v>
      </c>
      <c r="U131" s="111">
        <f>IF(Публикации!$D131="Сборник научных трудов филиала",1,0)</f>
        <v>0</v>
      </c>
      <c r="V131" s="111">
        <f>IF(Публикации!$D131="Методическое пособие",1,0)</f>
        <v>0</v>
      </c>
      <c r="W131" s="157">
        <f t="shared" si="1"/>
        <v>1</v>
      </c>
    </row>
    <row r="132" spans="1:23" ht="12.75" x14ac:dyDescent="0.2">
      <c r="A132" s="111">
        <f>IF(Публикации!$D132="Учебник с грифом УМО",1,0)</f>
        <v>0</v>
      </c>
      <c r="B132" s="111">
        <f>IF(Публикации!$D132="Учебник с грифом Минобрнауки России",1,0)</f>
        <v>0</v>
      </c>
      <c r="C132" s="111">
        <f>IF(Публикации!$D132="Учебник с другим грифом",1,0)</f>
        <v>0</v>
      </c>
      <c r="D132" s="111">
        <f>IF(Публикации!$D132="Учебник без грифа",1,0)</f>
        <v>0</v>
      </c>
      <c r="E132" s="111">
        <f>IF(Публикации!$D132="Электронный учебник",1,0)</f>
        <v>0</v>
      </c>
      <c r="F132" s="111">
        <f>IF(Публикации!$D132="Учебное пособие с грифом УМО",1,0)</f>
        <v>0</v>
      </c>
      <c r="G132" s="111">
        <f>IF(Публикации!$D132="Учебное пособие с грифом Минобрнауки России",1,0)</f>
        <v>0</v>
      </c>
      <c r="H132" s="111">
        <f>IF(Публикации!$D132="Учебное пособие с другим грифом",1,0)</f>
        <v>0</v>
      </c>
      <c r="I132" s="111">
        <f>IF(Публикации!$D132="Учебное пособие без грифа",1,0)</f>
        <v>0</v>
      </c>
      <c r="J132" s="111">
        <f>IF(Публикации!$D132="Учебная программа",1,0)</f>
        <v>1</v>
      </c>
      <c r="K132" s="111">
        <f>IF(Публикации!$D132="Монография, изданная в РФ",1,0)</f>
        <v>0</v>
      </c>
      <c r="L132" s="111">
        <f>IF(Публикации!$D132="Монография, изданная зарубежом",1,0)</f>
        <v>0</v>
      </c>
      <c r="M132" s="111">
        <f>IF(Публикации!$D132="Индексируемая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32" s="111">
        <f>IF(Публикации!$D132="Индексируемая РИНЦ статья в прочих российских изданиях",1,0)</f>
        <v>0</v>
      </c>
      <c r="O132" s="111">
        <f>IF(Публикации!$D132="Индексируемая SCOPUS статья в зарубежных изданиях и сборниках трудов",1,0)</f>
        <v>0</v>
      </c>
      <c r="P132" s="111">
        <f>IF(Публикации!$D132="Индексируемая Web Of Science‎ статья в зарубежных изданиях и сборниках трудов",1,0)</f>
        <v>0</v>
      </c>
      <c r="Q132" s="111">
        <f>IF(Публикации!$D132="Неиндексируемая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32" s="111">
        <f>IF(Публикации!$D132="Неиндексируемая SCOPUS статья в зарубежных сборниках трудов и конференций",1,0)</f>
        <v>0</v>
      </c>
      <c r="S132" s="111">
        <f>IF(Публикации!$D132="Неиндексируемая Web Of Science‎ статья в зарубежных сборниках трудов и конференций",1,0)</f>
        <v>0</v>
      </c>
      <c r="T132" s="111">
        <f>IF(Публикации!$D132="Кафедральный сборник статей",1,0)</f>
        <v>0</v>
      </c>
      <c r="U132" s="111">
        <f>IF(Публикации!$D132="Сборник научных трудов филиала",1,0)</f>
        <v>0</v>
      </c>
      <c r="V132" s="111">
        <f>IF(Публикации!$D132="Методическое пособие",1,0)</f>
        <v>0</v>
      </c>
      <c r="W132" s="157">
        <f t="shared" si="1"/>
        <v>1</v>
      </c>
    </row>
    <row r="133" spans="1:23" ht="12.75" x14ac:dyDescent="0.2">
      <c r="A133" s="111">
        <f>IF(Публикации!$D133="Учебник с грифом УМО",1,0)</f>
        <v>0</v>
      </c>
      <c r="B133" s="111">
        <f>IF(Публикации!$D133="Учебник с грифом Минобрнауки России",1,0)</f>
        <v>0</v>
      </c>
      <c r="C133" s="111">
        <f>IF(Публикации!$D133="Учебник с другим грифом",1,0)</f>
        <v>0</v>
      </c>
      <c r="D133" s="111">
        <f>IF(Публикации!$D133="Учебник без грифа",1,0)</f>
        <v>0</v>
      </c>
      <c r="E133" s="111">
        <f>IF(Публикации!$D133="Электронный учебник",1,0)</f>
        <v>0</v>
      </c>
      <c r="F133" s="111">
        <f>IF(Публикации!$D133="Учебное пособие с грифом УМО",1,0)</f>
        <v>0</v>
      </c>
      <c r="G133" s="111">
        <f>IF(Публикации!$D133="Учебное пособие с грифом Минобрнауки России",1,0)</f>
        <v>0</v>
      </c>
      <c r="H133" s="111">
        <f>IF(Публикации!$D133="Учебное пособие с другим грифом",1,0)</f>
        <v>0</v>
      </c>
      <c r="I133" s="111">
        <f>IF(Публикации!$D133="Учебное пособие без грифа",1,0)</f>
        <v>0</v>
      </c>
      <c r="J133" s="111">
        <f>IF(Публикации!$D133="Учебная программа",1,0)</f>
        <v>0</v>
      </c>
      <c r="K133" s="111">
        <f>IF(Публикации!$D133="Монография, изданная в РФ",1,0)</f>
        <v>0</v>
      </c>
      <c r="L133" s="111">
        <f>IF(Публикации!$D133="Монография, изданная зарубежом",1,0)</f>
        <v>0</v>
      </c>
      <c r="M133" s="111">
        <f>IF(Публикации!$D133="Индексируемая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33" s="111">
        <f>IF(Публикации!$D133="Индексируемая РИНЦ статья в прочих российских изданиях",1,0)</f>
        <v>0</v>
      </c>
      <c r="O133" s="111">
        <f>IF(Публикации!$D133="Индексируемая SCOPUS статья в зарубежных изданиях и сборниках трудов",1,0)</f>
        <v>0</v>
      </c>
      <c r="P133" s="111">
        <f>IF(Публикации!$D133="Индексируемая Web Of Science‎ статья в зарубежных изданиях и сборниках трудов",1,0)</f>
        <v>0</v>
      </c>
      <c r="Q133" s="111">
        <f>IF(Публикации!$D133="Неиндексируемая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133" s="111">
        <f>IF(Публикации!$D133="Неиндексируемая SCOPUS статья в зарубежных сборниках трудов и конференций",1,0)</f>
        <v>0</v>
      </c>
      <c r="S133" s="111">
        <f>IF(Публикации!$D133="Неиндексируемая Web Of Science‎ статья в зарубежных сборниках трудов и конференций",1,0)</f>
        <v>0</v>
      </c>
      <c r="T133" s="111">
        <f>IF(Публикации!$D133="Кафедральный сборник статей",1,0)</f>
        <v>0</v>
      </c>
      <c r="U133" s="111">
        <f>IF(Публикации!$D133="Сборник научных трудов филиала",1,0)</f>
        <v>0</v>
      </c>
      <c r="V133" s="111">
        <f>IF(Публикации!$D133="Методическое пособие",1,0)</f>
        <v>0</v>
      </c>
      <c r="W133" s="157">
        <f t="shared" si="1"/>
        <v>1</v>
      </c>
    </row>
    <row r="134" spans="1:23" ht="12.75" x14ac:dyDescent="0.2">
      <c r="A134" s="111">
        <f>IF(Публикации!$D134="Учебник с грифом УМО",1,0)</f>
        <v>0</v>
      </c>
      <c r="B134" s="111">
        <f>IF(Публикации!$D134="Учебник с грифом Минобрнауки России",1,0)</f>
        <v>0</v>
      </c>
      <c r="C134" s="111">
        <f>IF(Публикации!$D134="Учебник с другим грифом",1,0)</f>
        <v>0</v>
      </c>
      <c r="D134" s="111">
        <f>IF(Публикации!$D134="Учебник без грифа",1,0)</f>
        <v>0</v>
      </c>
      <c r="E134" s="111">
        <f>IF(Публикации!$D134="Электронный учебник",1,0)</f>
        <v>0</v>
      </c>
      <c r="F134" s="111">
        <f>IF(Публикации!$D134="Учебное пособие с грифом УМО",1,0)</f>
        <v>0</v>
      </c>
      <c r="G134" s="111">
        <f>IF(Публикации!$D134="Учебное пособие с грифом Минобрнауки России",1,0)</f>
        <v>0</v>
      </c>
      <c r="H134" s="111">
        <f>IF(Публикации!$D134="Учебное пособие с другим грифом",1,0)</f>
        <v>0</v>
      </c>
      <c r="I134" s="111">
        <f>IF(Публикации!$D134="Учебное пособие без грифа",1,0)</f>
        <v>0</v>
      </c>
      <c r="J134" s="111">
        <f>IF(Публикации!$D134="Учебная программа",1,0)</f>
        <v>0</v>
      </c>
      <c r="K134" s="111">
        <f>IF(Публикации!$D134="Монография, изданная в РФ",1,0)</f>
        <v>1</v>
      </c>
      <c r="L134" s="111">
        <f>IF(Публикации!$D134="Монография, изданная зарубежом",1,0)</f>
        <v>0</v>
      </c>
      <c r="M134" s="111">
        <f>IF(Публикации!$D134="Индексируемая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34" s="111">
        <f>IF(Публикации!$D134="Индексируемая РИНЦ статья в прочих российских изданиях",1,0)</f>
        <v>0</v>
      </c>
      <c r="O134" s="111">
        <f>IF(Публикации!$D134="Индексируемая SCOPUS статья в зарубежных изданиях и сборниках трудов",1,0)</f>
        <v>0</v>
      </c>
      <c r="P134" s="111">
        <f>IF(Публикации!$D134="Индексируемая Web Of Science‎ статья в зарубежных изданиях и сборниках трудов",1,0)</f>
        <v>0</v>
      </c>
      <c r="Q134" s="111">
        <f>IF(Публикации!$D134="Неиндексируемая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34" s="111">
        <f>IF(Публикации!$D134="Неиндексируемая SCOPUS статья в зарубежных сборниках трудов и конференций",1,0)</f>
        <v>0</v>
      </c>
      <c r="S134" s="111">
        <f>IF(Публикации!$D134="Неиндексируемая Web Of Science‎ статья в зарубежных сборниках трудов и конференций",1,0)</f>
        <v>0</v>
      </c>
      <c r="T134" s="111">
        <f>IF(Публикации!$D134="Кафедральный сборник статей",1,0)</f>
        <v>0</v>
      </c>
      <c r="U134" s="111">
        <f>IF(Публикации!$D134="Сборник научных трудов филиала",1,0)</f>
        <v>0</v>
      </c>
      <c r="V134" s="111">
        <f>IF(Публикации!$D134="Методическое пособие",1,0)</f>
        <v>0</v>
      </c>
      <c r="W134" s="157">
        <f t="shared" si="1"/>
        <v>1</v>
      </c>
    </row>
    <row r="135" spans="1:23" ht="12.75" x14ac:dyDescent="0.2">
      <c r="A135" s="111">
        <f>IF(Публикации!$D135="Учебник с грифом УМО",1,0)</f>
        <v>0</v>
      </c>
      <c r="B135" s="111">
        <f>IF(Публикации!$D135="Учебник с грифом Минобрнауки России",1,0)</f>
        <v>0</v>
      </c>
      <c r="C135" s="111">
        <f>IF(Публикации!$D135="Учебник с другим грифом",1,0)</f>
        <v>0</v>
      </c>
      <c r="D135" s="111">
        <f>IF(Публикации!$D135="Учебник без грифа",1,0)</f>
        <v>0</v>
      </c>
      <c r="E135" s="111">
        <f>IF(Публикации!$D135="Электронный учебник",1,0)</f>
        <v>0</v>
      </c>
      <c r="F135" s="111">
        <f>IF(Публикации!$D135="Учебное пособие с грифом УМО",1,0)</f>
        <v>0</v>
      </c>
      <c r="G135" s="111">
        <f>IF(Публикации!$D135="Учебное пособие с грифом Минобрнауки России",1,0)</f>
        <v>0</v>
      </c>
      <c r="H135" s="111">
        <f>IF(Публикации!$D135="Учебное пособие с другим грифом",1,0)</f>
        <v>0</v>
      </c>
      <c r="I135" s="111">
        <f>IF(Публикации!$D135="Учебное пособие без грифа",1,0)</f>
        <v>0</v>
      </c>
      <c r="J135" s="111">
        <f>IF(Публикации!$D135="Учебная программа",1,0)</f>
        <v>0</v>
      </c>
      <c r="K135" s="111">
        <f>IF(Публикации!$D135="Монография, изданная в РФ",1,0)</f>
        <v>0</v>
      </c>
      <c r="L135" s="111">
        <f>IF(Публикации!$D135="Монография, изданная зарубежом",1,0)</f>
        <v>0</v>
      </c>
      <c r="M135" s="111">
        <f>IF(Публикации!$D135="Индексируемая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35" s="111">
        <f>IF(Публикации!$D135="Индексируемая РИНЦ статья в прочих российских изданиях",1,0)</f>
        <v>1</v>
      </c>
      <c r="O135" s="111">
        <f>IF(Публикации!$D135="Индексируемая SCOPUS статья в зарубежных изданиях и сборниках трудов",1,0)</f>
        <v>0</v>
      </c>
      <c r="P135" s="111">
        <f>IF(Публикации!$D135="Индексируемая Web Of Science‎ статья в зарубежных изданиях и сборниках трудов",1,0)</f>
        <v>0</v>
      </c>
      <c r="Q135" s="111">
        <f>IF(Публикации!$D135="Неиндексируемая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35" s="111">
        <f>IF(Публикации!$D135="Неиндексируемая SCOPUS статья в зарубежных сборниках трудов и конференций",1,0)</f>
        <v>0</v>
      </c>
      <c r="S135" s="111">
        <f>IF(Публикации!$D135="Неиндексируемая Web Of Science‎ статья в зарубежных сборниках трудов и конференций",1,0)</f>
        <v>0</v>
      </c>
      <c r="T135" s="111">
        <f>IF(Публикации!$D135="Кафедральный сборник статей",1,0)</f>
        <v>0</v>
      </c>
      <c r="U135" s="111">
        <f>IF(Публикации!$D135="Сборник научных трудов филиала",1,0)</f>
        <v>0</v>
      </c>
      <c r="V135" s="111">
        <f>IF(Публикации!$D135="Методическое пособие",1,0)</f>
        <v>0</v>
      </c>
      <c r="W135" s="157">
        <f t="shared" si="1"/>
        <v>1</v>
      </c>
    </row>
    <row r="136" spans="1:23" ht="12.75" x14ac:dyDescent="0.2">
      <c r="A136" s="111">
        <f>IF(Публикации!$D136="Учебник с грифом УМО",1,0)</f>
        <v>0</v>
      </c>
      <c r="B136" s="111">
        <f>IF(Публикации!$D136="Учебник с грифом Минобрнауки России",1,0)</f>
        <v>0</v>
      </c>
      <c r="C136" s="111">
        <f>IF(Публикации!$D136="Учебник с другим грифом",1,0)</f>
        <v>0</v>
      </c>
      <c r="D136" s="111">
        <f>IF(Публикации!$D136="Учебник без грифа",1,0)</f>
        <v>0</v>
      </c>
      <c r="E136" s="111">
        <f>IF(Публикации!$D136="Электронный учебник",1,0)</f>
        <v>0</v>
      </c>
      <c r="F136" s="111">
        <f>IF(Публикации!$D136="Учебное пособие с грифом УМО",1,0)</f>
        <v>0</v>
      </c>
      <c r="G136" s="111">
        <f>IF(Публикации!$D136="Учебное пособие с грифом Минобрнауки России",1,0)</f>
        <v>0</v>
      </c>
      <c r="H136" s="111">
        <f>IF(Публикации!$D136="Учебное пособие с другим грифом",1,0)</f>
        <v>0</v>
      </c>
      <c r="I136" s="111">
        <f>IF(Публикации!$D136="Учебное пособие без грифа",1,0)</f>
        <v>0</v>
      </c>
      <c r="J136" s="111">
        <f>IF(Публикации!$D136="Учебная программа",1,0)</f>
        <v>0</v>
      </c>
      <c r="K136" s="111">
        <f>IF(Публикации!$D136="Монография, изданная в РФ",1,0)</f>
        <v>0</v>
      </c>
      <c r="L136" s="111">
        <f>IF(Публикации!$D136="Монография, изданная зарубежом",1,0)</f>
        <v>0</v>
      </c>
      <c r="M136" s="111">
        <f>IF(Публикации!$D136="Индексируемая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36" s="111">
        <f>IF(Публикации!$D136="Индексируемая РИНЦ статья в прочих российских изданиях",1,0)</f>
        <v>0</v>
      </c>
      <c r="O136" s="111">
        <f>IF(Публикации!$D136="Индексируемая SCOPUS статья в зарубежных изданиях и сборниках трудов",1,0)</f>
        <v>0</v>
      </c>
      <c r="P136" s="111">
        <f>IF(Публикации!$D136="Индексируемая Web Of Science‎ статья в зарубежных изданиях и сборниках трудов",1,0)</f>
        <v>0</v>
      </c>
      <c r="Q136" s="111">
        <f>IF(Публикации!$D136="Неиндексируемая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136" s="111">
        <f>IF(Публикации!$D136="Неиндексируемая SCOPUS статья в зарубежных сборниках трудов и конференций",1,0)</f>
        <v>0</v>
      </c>
      <c r="S136" s="111">
        <f>IF(Публикации!$D136="Неиндексируемая Web Of Science‎ статья в зарубежных сборниках трудов и конференций",1,0)</f>
        <v>0</v>
      </c>
      <c r="T136" s="111">
        <f>IF(Публикации!$D136="Кафедральный сборник статей",1,0)</f>
        <v>0</v>
      </c>
      <c r="U136" s="111">
        <f>IF(Публикации!$D136="Сборник научных трудов филиала",1,0)</f>
        <v>0</v>
      </c>
      <c r="V136" s="111">
        <f>IF(Публикации!$D136="Методическое пособие",1,0)</f>
        <v>0</v>
      </c>
      <c r="W136" s="157">
        <f t="shared" si="1"/>
        <v>1</v>
      </c>
    </row>
    <row r="137" spans="1:23" ht="12.75" x14ac:dyDescent="0.2">
      <c r="A137" s="111">
        <f>IF(Публикации!$D137="Учебник с грифом УМО",1,0)</f>
        <v>0</v>
      </c>
      <c r="B137" s="111">
        <f>IF(Публикации!$D137="Учебник с грифом Минобрнауки России",1,0)</f>
        <v>0</v>
      </c>
      <c r="C137" s="111">
        <f>IF(Публикации!$D137="Учебник с другим грифом",1,0)</f>
        <v>0</v>
      </c>
      <c r="D137" s="111">
        <f>IF(Публикации!$D137="Учебник без грифа",1,0)</f>
        <v>0</v>
      </c>
      <c r="E137" s="111">
        <f>IF(Публикации!$D137="Электронный учебник",1,0)</f>
        <v>0</v>
      </c>
      <c r="F137" s="111">
        <f>IF(Публикации!$D137="Учебное пособие с грифом УМО",1,0)</f>
        <v>0</v>
      </c>
      <c r="G137" s="111">
        <f>IF(Публикации!$D137="Учебное пособие с грифом Минобрнауки России",1,0)</f>
        <v>0</v>
      </c>
      <c r="H137" s="111">
        <f>IF(Публикации!$D137="Учебное пособие с другим грифом",1,0)</f>
        <v>0</v>
      </c>
      <c r="I137" s="111">
        <f>IF(Публикации!$D137="Учебное пособие без грифа",1,0)</f>
        <v>0</v>
      </c>
      <c r="J137" s="111">
        <f>IF(Публикации!$D137="Учебная программа",1,0)</f>
        <v>0</v>
      </c>
      <c r="K137" s="111">
        <f>IF(Публикации!$D137="Монография, изданная в РФ",1,0)</f>
        <v>0</v>
      </c>
      <c r="L137" s="111">
        <f>IF(Публикации!$D137="Монография, изданная зарубежом",1,0)</f>
        <v>0</v>
      </c>
      <c r="M137" s="111">
        <f>IF(Публикации!$D137="Индексируемая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37" s="111">
        <f>IF(Публикации!$D137="Индексируемая РИНЦ статья в прочих российских изданиях",1,0)</f>
        <v>0</v>
      </c>
      <c r="O137" s="111">
        <f>IF(Публикации!$D137="Индексируемая SCOPUS статья в зарубежных изданиях и сборниках трудов",1,0)</f>
        <v>0</v>
      </c>
      <c r="P137" s="111">
        <f>IF(Публикации!$D137="Индексируемая Web Of Science‎ статья в зарубежных изданиях и сборниках трудов",1,0)</f>
        <v>0</v>
      </c>
      <c r="Q137" s="111">
        <f>IF(Публикации!$D137="Неиндексируемая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137" s="111">
        <f>IF(Публикации!$D137="Неиндексируемая SCOPUS статья в зарубежных сборниках трудов и конференций",1,0)</f>
        <v>0</v>
      </c>
      <c r="S137" s="111">
        <f>IF(Публикации!$D137="Неиндексируемая Web Of Science‎ статья в зарубежных сборниках трудов и конференций",1,0)</f>
        <v>0</v>
      </c>
      <c r="T137" s="111">
        <f>IF(Публикации!$D137="Кафедральный сборник статей",1,0)</f>
        <v>0</v>
      </c>
      <c r="U137" s="111">
        <f>IF(Публикации!$D137="Сборник научных трудов филиала",1,0)</f>
        <v>0</v>
      </c>
      <c r="V137" s="111">
        <f>IF(Публикации!$D137="Методическое пособие",1,0)</f>
        <v>0</v>
      </c>
      <c r="W137" s="157">
        <f t="shared" si="1"/>
        <v>1</v>
      </c>
    </row>
    <row r="138" spans="1:23" ht="12.75" x14ac:dyDescent="0.2">
      <c r="A138" s="111">
        <f>IF(Публикации!$D138="Учебник с грифом УМО",1,0)</f>
        <v>0</v>
      </c>
      <c r="B138" s="111">
        <f>IF(Публикации!$D138="Учебник с грифом Минобрнауки России",1,0)</f>
        <v>0</v>
      </c>
      <c r="C138" s="111">
        <f>IF(Публикации!$D138="Учебник с другим грифом",1,0)</f>
        <v>0</v>
      </c>
      <c r="D138" s="111">
        <f>IF(Публикации!$D138="Учебник без грифа",1,0)</f>
        <v>0</v>
      </c>
      <c r="E138" s="111">
        <f>IF(Публикации!$D138="Электронный учебник",1,0)</f>
        <v>0</v>
      </c>
      <c r="F138" s="111">
        <f>IF(Публикации!$D138="Учебное пособие с грифом УМО",1,0)</f>
        <v>0</v>
      </c>
      <c r="G138" s="111">
        <f>IF(Публикации!$D138="Учебное пособие с грифом Минобрнауки России",1,0)</f>
        <v>0</v>
      </c>
      <c r="H138" s="111">
        <f>IF(Публикации!$D138="Учебное пособие с другим грифом",1,0)</f>
        <v>0</v>
      </c>
      <c r="I138" s="111">
        <f>IF(Публикации!$D138="Учебное пособие без грифа",1,0)</f>
        <v>0</v>
      </c>
      <c r="J138" s="111">
        <f>IF(Публикации!$D138="Учебная программа",1,0)</f>
        <v>0</v>
      </c>
      <c r="K138" s="111">
        <f>IF(Публикации!$D138="Монография, изданная в РФ",1,0)</f>
        <v>0</v>
      </c>
      <c r="L138" s="111">
        <f>IF(Публикации!$D138="Монография, изданная зарубежом",1,0)</f>
        <v>0</v>
      </c>
      <c r="M138" s="111">
        <f>IF(Публикации!$D138="Индексируемая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138" s="111">
        <f>IF(Публикации!$D138="Индексируемая РИНЦ статья в прочих российских изданиях",1,0)</f>
        <v>0</v>
      </c>
      <c r="O138" s="111">
        <f>IF(Публикации!$D138="Индексируемая SCOPUS статья в зарубежных изданиях и сборниках трудов",1,0)</f>
        <v>0</v>
      </c>
      <c r="P138" s="111">
        <f>IF(Публикации!$D138="Индексируемая Web Of Science‎ статья в зарубежных изданиях и сборниках трудов",1,0)</f>
        <v>0</v>
      </c>
      <c r="Q138" s="111">
        <f>IF(Публикации!$D138="Неиндексируемая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38" s="111">
        <f>IF(Публикации!$D138="Неиндексируемая SCOPUS статья в зарубежных сборниках трудов и конференций",1,0)</f>
        <v>0</v>
      </c>
      <c r="S138" s="111">
        <f>IF(Публикации!$D138="Неиндексируемая Web Of Science‎ статья в зарубежных сборниках трудов и конференций",1,0)</f>
        <v>0</v>
      </c>
      <c r="T138" s="111">
        <f>IF(Публикации!$D138="Кафедральный сборник статей",1,0)</f>
        <v>0</v>
      </c>
      <c r="U138" s="111">
        <f>IF(Публикации!$D138="Сборник научных трудов филиала",1,0)</f>
        <v>0</v>
      </c>
      <c r="V138" s="111">
        <f>IF(Публикации!$D138="Методическое пособие",1,0)</f>
        <v>0</v>
      </c>
      <c r="W138" s="157">
        <f t="shared" si="1"/>
        <v>1</v>
      </c>
    </row>
    <row r="139" spans="1:23" ht="12.75" x14ac:dyDescent="0.2">
      <c r="A139" s="111">
        <f>IF(Публикации!$D139="Учебник с грифом УМО",1,0)</f>
        <v>0</v>
      </c>
      <c r="B139" s="111">
        <f>IF(Публикации!$D139="Учебник с грифом Минобрнауки России",1,0)</f>
        <v>0</v>
      </c>
      <c r="C139" s="111">
        <f>IF(Публикации!$D139="Учебник с другим грифом",1,0)</f>
        <v>0</v>
      </c>
      <c r="D139" s="111">
        <f>IF(Публикации!$D139="Учебник без грифа",1,0)</f>
        <v>0</v>
      </c>
      <c r="E139" s="111">
        <f>IF(Публикации!$D139="Электронный учебник",1,0)</f>
        <v>0</v>
      </c>
      <c r="F139" s="111">
        <f>IF(Публикации!$D139="Учебное пособие с грифом УМО",1,0)</f>
        <v>0</v>
      </c>
      <c r="G139" s="111">
        <f>IF(Публикации!$D139="Учебное пособие с грифом Минобрнауки России",1,0)</f>
        <v>0</v>
      </c>
      <c r="H139" s="111">
        <f>IF(Публикации!$D139="Учебное пособие с другим грифом",1,0)</f>
        <v>0</v>
      </c>
      <c r="I139" s="111">
        <f>IF(Публикации!$D139="Учебное пособие без грифа",1,0)</f>
        <v>0</v>
      </c>
      <c r="J139" s="111">
        <f>IF(Публикации!$D139="Учебная программа",1,0)</f>
        <v>0</v>
      </c>
      <c r="K139" s="111">
        <f>IF(Публикации!$D139="Монография, изданная в РФ",1,0)</f>
        <v>0</v>
      </c>
      <c r="L139" s="111">
        <f>IF(Публикации!$D139="Монография, изданная зарубежом",1,0)</f>
        <v>0</v>
      </c>
      <c r="M139" s="111">
        <f>IF(Публикации!$D139="Индексируемая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39" s="111">
        <f>IF(Публикации!$D139="Индексируемая РИНЦ статья в прочих российских изданиях",1,0)</f>
        <v>0</v>
      </c>
      <c r="O139" s="111">
        <f>IF(Публикации!$D139="Индексируемая SCOPUS статья в зарубежных изданиях и сборниках трудов",1,0)</f>
        <v>0</v>
      </c>
      <c r="P139" s="111">
        <f>IF(Публикации!$D139="Индексируемая Web Of Science‎ статья в зарубежных изданиях и сборниках трудов",1,0)</f>
        <v>0</v>
      </c>
      <c r="Q139" s="111">
        <f>IF(Публикации!$D139="Неиндексируемая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139" s="111">
        <f>IF(Публикации!$D139="Неиндексируемая SCOPUS статья в зарубежных сборниках трудов и конференций",1,0)</f>
        <v>0</v>
      </c>
      <c r="S139" s="111">
        <f>IF(Публикации!$D139="Неиндексируемая Web Of Science‎ статья в зарубежных сборниках трудов и конференций",1,0)</f>
        <v>0</v>
      </c>
      <c r="T139" s="111">
        <f>IF(Публикации!$D139="Кафедральный сборник статей",1,0)</f>
        <v>0</v>
      </c>
      <c r="U139" s="111">
        <f>IF(Публикации!$D139="Сборник научных трудов филиала",1,0)</f>
        <v>0</v>
      </c>
      <c r="V139" s="111">
        <f>IF(Публикации!$D139="Методическое пособие",1,0)</f>
        <v>0</v>
      </c>
      <c r="W139" s="157">
        <f t="shared" si="1"/>
        <v>1</v>
      </c>
    </row>
    <row r="140" spans="1:23" ht="12.75" x14ac:dyDescent="0.2">
      <c r="A140" s="111">
        <f>IF(Публикации!$D140="Учебник с грифом УМО",1,0)</f>
        <v>0</v>
      </c>
      <c r="B140" s="111">
        <f>IF(Публикации!$D140="Учебник с грифом Минобрнауки России",1,0)</f>
        <v>0</v>
      </c>
      <c r="C140" s="111">
        <f>IF(Публикации!$D140="Учебник с другим грифом",1,0)</f>
        <v>0</v>
      </c>
      <c r="D140" s="111">
        <f>IF(Публикации!$D140="Учебник без грифа",1,0)</f>
        <v>0</v>
      </c>
      <c r="E140" s="111">
        <f>IF(Публикации!$D140="Электронный учебник",1,0)</f>
        <v>0</v>
      </c>
      <c r="F140" s="111">
        <f>IF(Публикации!$D140="Учебное пособие с грифом УМО",1,0)</f>
        <v>0</v>
      </c>
      <c r="G140" s="111">
        <f>IF(Публикации!$D140="Учебное пособие с грифом Минобрнауки России",1,0)</f>
        <v>0</v>
      </c>
      <c r="H140" s="111">
        <f>IF(Публикации!$D140="Учебное пособие с другим грифом",1,0)</f>
        <v>0</v>
      </c>
      <c r="I140" s="111">
        <f>IF(Публикации!$D140="Учебное пособие без грифа",1,0)</f>
        <v>0</v>
      </c>
      <c r="J140" s="111">
        <f>IF(Публикации!$D140="Учебная программа",1,0)</f>
        <v>0</v>
      </c>
      <c r="K140" s="111">
        <f>IF(Публикации!$D140="Монография, изданная в РФ",1,0)</f>
        <v>0</v>
      </c>
      <c r="L140" s="111">
        <f>IF(Публикации!$D140="Монография, изданная зарубежом",1,0)</f>
        <v>0</v>
      </c>
      <c r="M140" s="111">
        <f>IF(Публикации!$D140="Индексируемая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40" s="111">
        <f>IF(Публикации!$D140="Индексируемая РИНЦ статья в прочих российских изданиях",1,0)</f>
        <v>0</v>
      </c>
      <c r="O140" s="111">
        <f>IF(Публикации!$D140="Индексируемая SCOPUS статья в зарубежных изданиях и сборниках трудов",1,0)</f>
        <v>0</v>
      </c>
      <c r="P140" s="111">
        <f>IF(Публикации!$D140="Индексируемая Web Of Science‎ статья в зарубежных изданиях и сборниках трудов",1,0)</f>
        <v>0</v>
      </c>
      <c r="Q140" s="111">
        <f>IF(Публикации!$D140="Неиндексируемая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140" s="111">
        <f>IF(Публикации!$D140="Неиндексируемая SCOPUS статья в зарубежных сборниках трудов и конференций",1,0)</f>
        <v>0</v>
      </c>
      <c r="S140" s="111">
        <f>IF(Публикации!$D140="Неиндексируемая Web Of Science‎ статья в зарубежных сборниках трудов и конференций",1,0)</f>
        <v>0</v>
      </c>
      <c r="T140" s="111">
        <f>IF(Публикации!$D140="Кафедральный сборник статей",1,0)</f>
        <v>0</v>
      </c>
      <c r="U140" s="111">
        <f>IF(Публикации!$D140="Сборник научных трудов филиала",1,0)</f>
        <v>0</v>
      </c>
      <c r="V140" s="111">
        <f>IF(Публикации!$D140="Методическое пособие",1,0)</f>
        <v>0</v>
      </c>
      <c r="W140" s="157">
        <f t="shared" si="1"/>
        <v>1</v>
      </c>
    </row>
    <row r="141" spans="1:23" ht="12.75" x14ac:dyDescent="0.2">
      <c r="A141" s="111">
        <f>IF(Публикации!$D141="Учебник с грифом УМО",1,0)</f>
        <v>0</v>
      </c>
      <c r="B141" s="111">
        <f>IF(Публикации!$D141="Учебник с грифом Минобрнауки России",1,0)</f>
        <v>0</v>
      </c>
      <c r="C141" s="111">
        <f>IF(Публикации!$D141="Учебник с другим грифом",1,0)</f>
        <v>0</v>
      </c>
      <c r="D141" s="111">
        <f>IF(Публикации!$D141="Учебник без грифа",1,0)</f>
        <v>0</v>
      </c>
      <c r="E141" s="111">
        <f>IF(Публикации!$D141="Электронный учебник",1,0)</f>
        <v>0</v>
      </c>
      <c r="F141" s="111">
        <f>IF(Публикации!$D141="Учебное пособие с грифом УМО",1,0)</f>
        <v>0</v>
      </c>
      <c r="G141" s="111">
        <f>IF(Публикации!$D141="Учебное пособие с грифом Минобрнауки России",1,0)</f>
        <v>0</v>
      </c>
      <c r="H141" s="111">
        <f>IF(Публикации!$D141="Учебное пособие с другим грифом",1,0)</f>
        <v>0</v>
      </c>
      <c r="I141" s="111">
        <f>IF(Публикации!$D141="Учебное пособие без грифа",1,0)</f>
        <v>0</v>
      </c>
      <c r="J141" s="111">
        <f>IF(Публикации!$D141="Учебная программа",1,0)</f>
        <v>0</v>
      </c>
      <c r="K141" s="111">
        <f>IF(Публикации!$D141="Монография, изданная в РФ",1,0)</f>
        <v>1</v>
      </c>
      <c r="L141" s="111">
        <f>IF(Публикации!$D141="Монография, изданная зарубежом",1,0)</f>
        <v>0</v>
      </c>
      <c r="M141" s="111">
        <f>IF(Публикации!$D141="Индексируемая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41" s="111">
        <f>IF(Публикации!$D141="Индексируемая РИНЦ статья в прочих российских изданиях",1,0)</f>
        <v>0</v>
      </c>
      <c r="O141" s="111">
        <f>IF(Публикации!$D141="Индексируемая SCOPUS статья в зарубежных изданиях и сборниках трудов",1,0)</f>
        <v>0</v>
      </c>
      <c r="P141" s="111">
        <f>IF(Публикации!$D141="Индексируемая Web Of Science‎ статья в зарубежных изданиях и сборниках трудов",1,0)</f>
        <v>0</v>
      </c>
      <c r="Q141" s="111">
        <f>IF(Публикации!$D141="Неиндексируемая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41" s="111">
        <f>IF(Публикации!$D141="Неиндексируемая SCOPUS статья в зарубежных сборниках трудов и конференций",1,0)</f>
        <v>0</v>
      </c>
      <c r="S141" s="111">
        <f>IF(Публикации!$D141="Неиндексируемая Web Of Science‎ статья в зарубежных сборниках трудов и конференций",1,0)</f>
        <v>0</v>
      </c>
      <c r="T141" s="111">
        <f>IF(Публикации!$D141="Кафедральный сборник статей",1,0)</f>
        <v>0</v>
      </c>
      <c r="U141" s="111">
        <f>IF(Публикации!$D141="Сборник научных трудов филиала",1,0)</f>
        <v>0</v>
      </c>
      <c r="V141" s="111">
        <f>IF(Публикации!$D141="Методическое пособие",1,0)</f>
        <v>0</v>
      </c>
      <c r="W141" s="157">
        <f t="shared" si="1"/>
        <v>1</v>
      </c>
    </row>
    <row r="142" spans="1:23" ht="12.75" x14ac:dyDescent="0.2">
      <c r="A142" s="111">
        <f>IF(Публикации!$D142="Учебник с грифом УМО",1,0)</f>
        <v>0</v>
      </c>
      <c r="B142" s="111">
        <f>IF(Публикации!$D142="Учебник с грифом Минобрнауки России",1,0)</f>
        <v>0</v>
      </c>
      <c r="C142" s="111">
        <f>IF(Публикации!$D142="Учебник с другим грифом",1,0)</f>
        <v>0</v>
      </c>
      <c r="D142" s="111">
        <f>IF(Публикации!$D142="Учебник без грифа",1,0)</f>
        <v>0</v>
      </c>
      <c r="E142" s="111">
        <f>IF(Публикации!$D142="Электронный учебник",1,0)</f>
        <v>0</v>
      </c>
      <c r="F142" s="111">
        <f>IF(Публикации!$D142="Учебное пособие с грифом УМО",1,0)</f>
        <v>0</v>
      </c>
      <c r="G142" s="111">
        <f>IF(Публикации!$D142="Учебное пособие с грифом Минобрнауки России",1,0)</f>
        <v>0</v>
      </c>
      <c r="H142" s="111">
        <f>IF(Публикации!$D142="Учебное пособие с другим грифом",1,0)</f>
        <v>0</v>
      </c>
      <c r="I142" s="111">
        <f>IF(Публикации!$D142="Учебное пособие без грифа",1,0)</f>
        <v>0</v>
      </c>
      <c r="J142" s="111">
        <f>IF(Публикации!$D142="Учебная программа",1,0)</f>
        <v>0</v>
      </c>
      <c r="K142" s="111">
        <f>IF(Публикации!$D142="Монография, изданная в РФ",1,0)</f>
        <v>0</v>
      </c>
      <c r="L142" s="111">
        <f>IF(Публикации!$D142="Монография, изданная зарубежом",1,0)</f>
        <v>0</v>
      </c>
      <c r="M142" s="111">
        <f>IF(Публикации!$D142="Индексируемая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142" s="111">
        <f>IF(Публикации!$D142="Индексируемая РИНЦ статья в прочих российских изданиях",1,0)</f>
        <v>0</v>
      </c>
      <c r="O142" s="111">
        <f>IF(Публикации!$D142="Индексируемая SCOPUS статья в зарубежных изданиях и сборниках трудов",1,0)</f>
        <v>0</v>
      </c>
      <c r="P142" s="111">
        <f>IF(Публикации!$D142="Индексируемая Web Of Science‎ статья в зарубежных изданиях и сборниках трудов",1,0)</f>
        <v>0</v>
      </c>
      <c r="Q142" s="111">
        <f>IF(Публикации!$D142="Неиндексируемая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42" s="111">
        <f>IF(Публикации!$D142="Неиндексируемая SCOPUS статья в зарубежных сборниках трудов и конференций",1,0)</f>
        <v>0</v>
      </c>
      <c r="S142" s="111">
        <f>IF(Публикации!$D142="Неиндексируемая Web Of Science‎ статья в зарубежных сборниках трудов и конференций",1,0)</f>
        <v>0</v>
      </c>
      <c r="T142" s="111">
        <f>IF(Публикации!$D142="Кафедральный сборник статей",1,0)</f>
        <v>0</v>
      </c>
      <c r="U142" s="111">
        <f>IF(Публикации!$D142="Сборник научных трудов филиала",1,0)</f>
        <v>0</v>
      </c>
      <c r="V142" s="111">
        <f>IF(Публикации!$D142="Методическое пособие",1,0)</f>
        <v>0</v>
      </c>
      <c r="W142" s="157">
        <f t="shared" si="1"/>
        <v>1</v>
      </c>
    </row>
    <row r="143" spans="1:23" ht="12.75" x14ac:dyDescent="0.2">
      <c r="A143" s="111">
        <f>IF(Публикации!$D143="Учебник с грифом УМО",1,0)</f>
        <v>0</v>
      </c>
      <c r="B143" s="111">
        <f>IF(Публикации!$D143="Учебник с грифом Минобрнауки России",1,0)</f>
        <v>0</v>
      </c>
      <c r="C143" s="111">
        <f>IF(Публикации!$D143="Учебник с другим грифом",1,0)</f>
        <v>0</v>
      </c>
      <c r="D143" s="111">
        <f>IF(Публикации!$D143="Учебник без грифа",1,0)</f>
        <v>0</v>
      </c>
      <c r="E143" s="111">
        <f>IF(Публикации!$D143="Электронный учебник",1,0)</f>
        <v>0</v>
      </c>
      <c r="F143" s="111">
        <f>IF(Публикации!$D143="Учебное пособие с грифом УМО",1,0)</f>
        <v>0</v>
      </c>
      <c r="G143" s="111">
        <f>IF(Публикации!$D143="Учебное пособие с грифом Минобрнауки России",1,0)</f>
        <v>0</v>
      </c>
      <c r="H143" s="111">
        <f>IF(Публикации!$D143="Учебное пособие с другим грифом",1,0)</f>
        <v>0</v>
      </c>
      <c r="I143" s="111">
        <f>IF(Публикации!$D143="Учебное пособие без грифа",1,0)</f>
        <v>0</v>
      </c>
      <c r="J143" s="111">
        <f>IF(Публикации!$D143="Учебная программа",1,0)</f>
        <v>0</v>
      </c>
      <c r="K143" s="111">
        <f>IF(Публикации!$D143="Монография, изданная в РФ",1,0)</f>
        <v>0</v>
      </c>
      <c r="L143" s="111">
        <f>IF(Публикации!$D143="Монография, изданная зарубежом",1,0)</f>
        <v>0</v>
      </c>
      <c r="M143" s="111">
        <f>IF(Публикации!$D143="Индексируемая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43" s="111">
        <f>IF(Публикации!$D143="Индексируемая РИНЦ статья в прочих российских изданиях",1,0)</f>
        <v>1</v>
      </c>
      <c r="O143" s="111">
        <f>IF(Публикации!$D143="Индексируемая SCOPUS статья в зарубежных изданиях и сборниках трудов",1,0)</f>
        <v>0</v>
      </c>
      <c r="P143" s="111">
        <f>IF(Публикации!$D143="Индексируемая Web Of Science‎ статья в зарубежных изданиях и сборниках трудов",1,0)</f>
        <v>0</v>
      </c>
      <c r="Q143" s="111">
        <f>IF(Публикации!$D143="Неиндексируемая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43" s="111">
        <f>IF(Публикации!$D143="Неиндексируемая SCOPUS статья в зарубежных сборниках трудов и конференций",1,0)</f>
        <v>0</v>
      </c>
      <c r="S143" s="111">
        <f>IF(Публикации!$D143="Неиндексируемая Web Of Science‎ статья в зарубежных сборниках трудов и конференций",1,0)</f>
        <v>0</v>
      </c>
      <c r="T143" s="111">
        <f>IF(Публикации!$D143="Кафедральный сборник статей",1,0)</f>
        <v>0</v>
      </c>
      <c r="U143" s="111">
        <f>IF(Публикации!$D143="Сборник научных трудов филиала",1,0)</f>
        <v>0</v>
      </c>
      <c r="V143" s="111">
        <f>IF(Публикации!$D143="Методическое пособие",1,0)</f>
        <v>0</v>
      </c>
      <c r="W143" s="157">
        <f t="shared" si="1"/>
        <v>1</v>
      </c>
    </row>
    <row r="144" spans="1:23" ht="12.75" x14ac:dyDescent="0.2">
      <c r="A144" s="111">
        <f>IF(Публикации!$D144="Учебник с грифом УМО",1,0)</f>
        <v>0</v>
      </c>
      <c r="B144" s="111">
        <f>IF(Публикации!$D144="Учебник с грифом Минобрнауки России",1,0)</f>
        <v>0</v>
      </c>
      <c r="C144" s="111">
        <f>IF(Публикации!$D144="Учебник с другим грифом",1,0)</f>
        <v>0</v>
      </c>
      <c r="D144" s="111">
        <f>IF(Публикации!$D144="Учебник без грифа",1,0)</f>
        <v>0</v>
      </c>
      <c r="E144" s="111">
        <f>IF(Публикации!$D144="Электронный учебник",1,0)</f>
        <v>0</v>
      </c>
      <c r="F144" s="111">
        <f>IF(Публикации!$D144="Учебное пособие с грифом УМО",1,0)</f>
        <v>0</v>
      </c>
      <c r="G144" s="111">
        <f>IF(Публикации!$D144="Учебное пособие с грифом Минобрнауки России",1,0)</f>
        <v>0</v>
      </c>
      <c r="H144" s="111">
        <f>IF(Публикации!$D144="Учебное пособие с другим грифом",1,0)</f>
        <v>0</v>
      </c>
      <c r="I144" s="111">
        <f>IF(Публикации!$D144="Учебное пособие без грифа",1,0)</f>
        <v>0</v>
      </c>
      <c r="J144" s="111">
        <f>IF(Публикации!$D144="Учебная программа",1,0)</f>
        <v>0</v>
      </c>
      <c r="K144" s="111">
        <f>IF(Публикации!$D144="Монография, изданная в РФ",1,0)</f>
        <v>0</v>
      </c>
      <c r="L144" s="111">
        <f>IF(Публикации!$D144="Монография, изданная зарубежом",1,0)</f>
        <v>0</v>
      </c>
      <c r="M144" s="111">
        <f>IF(Публикации!$D144="Индексируемая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44" s="111">
        <f>IF(Публикации!$D144="Индексируемая РИНЦ статья в прочих российских изданиях",1,0)</f>
        <v>1</v>
      </c>
      <c r="O144" s="111">
        <f>IF(Публикации!$D144="Индексируемая SCOPUS статья в зарубежных изданиях и сборниках трудов",1,0)</f>
        <v>0</v>
      </c>
      <c r="P144" s="111">
        <f>IF(Публикации!$D144="Индексируемая Web Of Science‎ статья в зарубежных изданиях и сборниках трудов",1,0)</f>
        <v>0</v>
      </c>
      <c r="Q144" s="111">
        <f>IF(Публикации!$D144="Неиндексируемая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44" s="111">
        <f>IF(Публикации!$D144="Неиндексируемая SCOPUS статья в зарубежных сборниках трудов и конференций",1,0)</f>
        <v>0</v>
      </c>
      <c r="S144" s="111">
        <f>IF(Публикации!$D144="Неиндексируемая Web Of Science‎ статья в зарубежных сборниках трудов и конференций",1,0)</f>
        <v>0</v>
      </c>
      <c r="T144" s="111">
        <f>IF(Публикации!$D144="Кафедральный сборник статей",1,0)</f>
        <v>0</v>
      </c>
      <c r="U144" s="111">
        <f>IF(Публикации!$D144="Сборник научных трудов филиала",1,0)</f>
        <v>0</v>
      </c>
      <c r="V144" s="111">
        <f>IF(Публикации!$D144="Методическое пособие",1,0)</f>
        <v>0</v>
      </c>
      <c r="W144" s="157">
        <f t="shared" si="1"/>
        <v>1</v>
      </c>
    </row>
    <row r="145" spans="1:23" ht="12.75" x14ac:dyDescent="0.2">
      <c r="A145" s="111">
        <f>IF(Публикации!$D145="Учебник с грифом УМО",1,0)</f>
        <v>0</v>
      </c>
      <c r="B145" s="111">
        <f>IF(Публикации!$D145="Учебник с грифом Минобрнауки России",1,0)</f>
        <v>0</v>
      </c>
      <c r="C145" s="111">
        <f>IF(Публикации!$D145="Учебник с другим грифом",1,0)</f>
        <v>0</v>
      </c>
      <c r="D145" s="111">
        <f>IF(Публикации!$D145="Учебник без грифа",1,0)</f>
        <v>0</v>
      </c>
      <c r="E145" s="111">
        <f>IF(Публикации!$D145="Электронный учебник",1,0)</f>
        <v>0</v>
      </c>
      <c r="F145" s="111">
        <f>IF(Публикации!$D145="Учебное пособие с грифом УМО",1,0)</f>
        <v>0</v>
      </c>
      <c r="G145" s="111">
        <f>IF(Публикации!$D145="Учебное пособие с грифом Минобрнауки России",1,0)</f>
        <v>0</v>
      </c>
      <c r="H145" s="111">
        <f>IF(Публикации!$D145="Учебное пособие с другим грифом",1,0)</f>
        <v>0</v>
      </c>
      <c r="I145" s="111">
        <f>IF(Публикации!$D145="Учебное пособие без грифа",1,0)</f>
        <v>0</v>
      </c>
      <c r="J145" s="111">
        <f>IF(Публикации!$D145="Учебная программа",1,0)</f>
        <v>0</v>
      </c>
      <c r="K145" s="111">
        <f>IF(Публикации!$D145="Монография, изданная в РФ",1,0)</f>
        <v>0</v>
      </c>
      <c r="L145" s="111">
        <f>IF(Публикации!$D145="Монография, изданная зарубежом",1,0)</f>
        <v>0</v>
      </c>
      <c r="M145" s="111">
        <f>IF(Публикации!$D145="Индексируемая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45" s="111">
        <f>IF(Публикации!$D145="Индексируемая РИНЦ статья в прочих российских изданиях",1,0)</f>
        <v>1</v>
      </c>
      <c r="O145" s="111">
        <f>IF(Публикации!$D145="Индексируемая SCOPUS статья в зарубежных изданиях и сборниках трудов",1,0)</f>
        <v>0</v>
      </c>
      <c r="P145" s="111">
        <f>IF(Публикации!$D145="Индексируемая Web Of Science‎ статья в зарубежных изданиях и сборниках трудов",1,0)</f>
        <v>0</v>
      </c>
      <c r="Q145" s="111">
        <f>IF(Публикации!$D145="Неиндексируемая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45" s="111">
        <f>IF(Публикации!$D145="Неиндексируемая SCOPUS статья в зарубежных сборниках трудов и конференций",1,0)</f>
        <v>0</v>
      </c>
      <c r="S145" s="111">
        <f>IF(Публикации!$D145="Неиндексируемая Web Of Science‎ статья в зарубежных сборниках трудов и конференций",1,0)</f>
        <v>0</v>
      </c>
      <c r="T145" s="111">
        <f>IF(Публикации!$D145="Кафедральный сборник статей",1,0)</f>
        <v>0</v>
      </c>
      <c r="U145" s="111">
        <f>IF(Публикации!$D145="Сборник научных трудов филиала",1,0)</f>
        <v>0</v>
      </c>
      <c r="V145" s="111">
        <f>IF(Публикации!$D145="Методическое пособие",1,0)</f>
        <v>0</v>
      </c>
      <c r="W145" s="157">
        <f t="shared" si="1"/>
        <v>1</v>
      </c>
    </row>
    <row r="146" spans="1:23" ht="12.75" x14ac:dyDescent="0.2">
      <c r="A146" s="111">
        <f>IF(Публикации!$D146="Учебник с грифом УМО",1,0)</f>
        <v>0</v>
      </c>
      <c r="B146" s="111">
        <f>IF(Публикации!$D146="Учебник с грифом Минобрнауки России",1,0)</f>
        <v>0</v>
      </c>
      <c r="C146" s="111">
        <f>IF(Публикации!$D146="Учебник с другим грифом",1,0)</f>
        <v>0</v>
      </c>
      <c r="D146" s="111">
        <f>IF(Публикации!$D146="Учебник без грифа",1,0)</f>
        <v>0</v>
      </c>
      <c r="E146" s="111">
        <f>IF(Публикации!$D146="Электронный учебник",1,0)</f>
        <v>0</v>
      </c>
      <c r="F146" s="111">
        <f>IF(Публикации!$D146="Учебное пособие с грифом УМО",1,0)</f>
        <v>0</v>
      </c>
      <c r="G146" s="111">
        <f>IF(Публикации!$D146="Учебное пособие с грифом Минобрнауки России",1,0)</f>
        <v>0</v>
      </c>
      <c r="H146" s="111">
        <f>IF(Публикации!$D146="Учебное пособие с другим грифом",1,0)</f>
        <v>0</v>
      </c>
      <c r="I146" s="111">
        <f>IF(Публикации!$D146="Учебное пособие без грифа",1,0)</f>
        <v>0</v>
      </c>
      <c r="J146" s="111">
        <f>IF(Публикации!$D146="Учебная программа",1,0)</f>
        <v>0</v>
      </c>
      <c r="K146" s="111">
        <f>IF(Публикации!$D146="Монография, изданная в РФ",1,0)</f>
        <v>0</v>
      </c>
      <c r="L146" s="111">
        <f>IF(Публикации!$D146="Монография, изданная зарубежом",1,0)</f>
        <v>0</v>
      </c>
      <c r="M146" s="111">
        <f>IF(Публикации!$D146="Индексируемая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46" s="111">
        <f>IF(Публикации!$D146="Индексируемая РИНЦ статья в прочих российских изданиях",1,0)</f>
        <v>1</v>
      </c>
      <c r="O146" s="111">
        <f>IF(Публикации!$D146="Индексируемая SCOPUS статья в зарубежных изданиях и сборниках трудов",1,0)</f>
        <v>0</v>
      </c>
      <c r="P146" s="111">
        <f>IF(Публикации!$D146="Индексируемая Web Of Science‎ статья в зарубежных изданиях и сборниках трудов",1,0)</f>
        <v>0</v>
      </c>
      <c r="Q146" s="111">
        <f>IF(Публикации!$D146="Неиндексируемая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46" s="111">
        <f>IF(Публикации!$D146="Неиндексируемая SCOPUS статья в зарубежных сборниках трудов и конференций",1,0)</f>
        <v>0</v>
      </c>
      <c r="S146" s="111">
        <f>IF(Публикации!$D146="Неиндексируемая Web Of Science‎ статья в зарубежных сборниках трудов и конференций",1,0)</f>
        <v>0</v>
      </c>
      <c r="T146" s="111">
        <f>IF(Публикации!$D146="Кафедральный сборник статей",1,0)</f>
        <v>0</v>
      </c>
      <c r="U146" s="111">
        <f>IF(Публикации!$D146="Сборник научных трудов филиала",1,0)</f>
        <v>0</v>
      </c>
      <c r="V146" s="111">
        <f>IF(Публикации!$D146="Методическое пособие",1,0)</f>
        <v>0</v>
      </c>
      <c r="W146" s="157">
        <f t="shared" si="1"/>
        <v>1</v>
      </c>
    </row>
    <row r="147" spans="1:23" ht="12.75" x14ac:dyDescent="0.2">
      <c r="A147" s="111">
        <f>IF(Публикации!$D147="Учебник с грифом УМО",1,0)</f>
        <v>0</v>
      </c>
      <c r="B147" s="111">
        <f>IF(Публикации!$D147="Учебник с грифом Минобрнауки России",1,0)</f>
        <v>0</v>
      </c>
      <c r="C147" s="111">
        <f>IF(Публикации!$D147="Учебник с другим грифом",1,0)</f>
        <v>0</v>
      </c>
      <c r="D147" s="111">
        <f>IF(Публикации!$D147="Учебник без грифа",1,0)</f>
        <v>0</v>
      </c>
      <c r="E147" s="111">
        <f>IF(Публикации!$D147="Электронный учебник",1,0)</f>
        <v>0</v>
      </c>
      <c r="F147" s="111">
        <f>IF(Публикации!$D147="Учебное пособие с грифом УМО",1,0)</f>
        <v>0</v>
      </c>
      <c r="G147" s="111">
        <f>IF(Публикации!$D147="Учебное пособие с грифом Минобрнауки России",1,0)</f>
        <v>0</v>
      </c>
      <c r="H147" s="111">
        <f>IF(Публикации!$D147="Учебное пособие с другим грифом",1,0)</f>
        <v>0</v>
      </c>
      <c r="I147" s="111">
        <f>IF(Публикации!$D147="Учебное пособие без грифа",1,0)</f>
        <v>0</v>
      </c>
      <c r="J147" s="111">
        <f>IF(Публикации!$D147="Учебная программа",1,0)</f>
        <v>0</v>
      </c>
      <c r="K147" s="111">
        <f>IF(Публикации!$D147="Монография, изданная в РФ",1,0)</f>
        <v>0</v>
      </c>
      <c r="L147" s="111">
        <f>IF(Публикации!$D147="Монография, изданная зарубежом",1,0)</f>
        <v>0</v>
      </c>
      <c r="M147" s="111">
        <f>IF(Публикации!$D147="Индексируемая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47" s="111">
        <f>IF(Публикации!$D147="Индексируемая РИНЦ статья в прочих российских изданиях",1,0)</f>
        <v>1</v>
      </c>
      <c r="O147" s="111">
        <f>IF(Публикации!$D147="Индексируемая SCOPUS статья в зарубежных изданиях и сборниках трудов",1,0)</f>
        <v>0</v>
      </c>
      <c r="P147" s="111">
        <f>IF(Публикации!$D147="Индексируемая Web Of Science‎ статья в зарубежных изданиях и сборниках трудов",1,0)</f>
        <v>0</v>
      </c>
      <c r="Q147" s="111">
        <f>IF(Публикации!$D147="Неиндексируемая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47" s="111">
        <f>IF(Публикации!$D147="Неиндексируемая SCOPUS статья в зарубежных сборниках трудов и конференций",1,0)</f>
        <v>0</v>
      </c>
      <c r="S147" s="111">
        <f>IF(Публикации!$D147="Неиндексируемая Web Of Science‎ статья в зарубежных сборниках трудов и конференций",1,0)</f>
        <v>0</v>
      </c>
      <c r="T147" s="111">
        <f>IF(Публикации!$D147="Кафедральный сборник статей",1,0)</f>
        <v>0</v>
      </c>
      <c r="U147" s="111">
        <f>IF(Публикации!$D147="Сборник научных трудов филиала",1,0)</f>
        <v>0</v>
      </c>
      <c r="V147" s="111">
        <f>IF(Публикации!$D147="Методическое пособие",1,0)</f>
        <v>0</v>
      </c>
      <c r="W147" s="157">
        <f t="shared" si="1"/>
        <v>1</v>
      </c>
    </row>
    <row r="148" spans="1:23" ht="12.75" x14ac:dyDescent="0.2">
      <c r="A148" s="111">
        <f>IF(Публикации!$D148="Учебник с грифом УМО",1,0)</f>
        <v>0</v>
      </c>
      <c r="B148" s="111">
        <f>IF(Публикации!$D148="Учебник с грифом Минобрнауки России",1,0)</f>
        <v>0</v>
      </c>
      <c r="C148" s="111">
        <f>IF(Публикации!$D148="Учебник с другим грифом",1,0)</f>
        <v>0</v>
      </c>
      <c r="D148" s="111">
        <f>IF(Публикации!$D148="Учебник без грифа",1,0)</f>
        <v>0</v>
      </c>
      <c r="E148" s="111">
        <f>IF(Публикации!$D148="Электронный учебник",1,0)</f>
        <v>0</v>
      </c>
      <c r="F148" s="111">
        <f>IF(Публикации!$D148="Учебное пособие с грифом УМО",1,0)</f>
        <v>0</v>
      </c>
      <c r="G148" s="111">
        <f>IF(Публикации!$D148="Учебное пособие с грифом Минобрнауки России",1,0)</f>
        <v>0</v>
      </c>
      <c r="H148" s="111">
        <f>IF(Публикации!$D148="Учебное пособие с другим грифом",1,0)</f>
        <v>0</v>
      </c>
      <c r="I148" s="111">
        <f>IF(Публикации!$D148="Учебное пособие без грифа",1,0)</f>
        <v>0</v>
      </c>
      <c r="J148" s="111">
        <f>IF(Публикации!$D148="Учебная программа",1,0)</f>
        <v>0</v>
      </c>
      <c r="K148" s="111">
        <f>IF(Публикации!$D148="Монография, изданная в РФ",1,0)</f>
        <v>0</v>
      </c>
      <c r="L148" s="111">
        <f>IF(Публикации!$D148="Монография, изданная зарубежом",1,0)</f>
        <v>0</v>
      </c>
      <c r="M148" s="111">
        <f>IF(Публикации!$D148="Индексируемая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48" s="111">
        <f>IF(Публикации!$D148="Индексируемая РИНЦ статья в прочих российских изданиях",1,0)</f>
        <v>1</v>
      </c>
      <c r="O148" s="111">
        <f>IF(Публикации!$D148="Индексируемая SCOPUS статья в зарубежных изданиях и сборниках трудов",1,0)</f>
        <v>0</v>
      </c>
      <c r="P148" s="111">
        <f>IF(Публикации!$D148="Индексируемая Web Of Science‎ статья в зарубежных изданиях и сборниках трудов",1,0)</f>
        <v>0</v>
      </c>
      <c r="Q148" s="111">
        <f>IF(Публикации!$D148="Неиндексируемая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48" s="111">
        <f>IF(Публикации!$D148="Неиндексируемая SCOPUS статья в зарубежных сборниках трудов и конференций",1,0)</f>
        <v>0</v>
      </c>
      <c r="S148" s="111">
        <f>IF(Публикации!$D148="Неиндексируемая Web Of Science‎ статья в зарубежных сборниках трудов и конференций",1,0)</f>
        <v>0</v>
      </c>
      <c r="T148" s="111">
        <f>IF(Публикации!$D148="Кафедральный сборник статей",1,0)</f>
        <v>0</v>
      </c>
      <c r="U148" s="111">
        <f>IF(Публикации!$D148="Сборник научных трудов филиала",1,0)</f>
        <v>0</v>
      </c>
      <c r="V148" s="111">
        <f>IF(Публикации!$D148="Методическое пособие",1,0)</f>
        <v>0</v>
      </c>
      <c r="W148" s="157">
        <f t="shared" si="1"/>
        <v>1</v>
      </c>
    </row>
    <row r="149" spans="1:23" ht="12.75" x14ac:dyDescent="0.2">
      <c r="A149" s="111">
        <f>IF(Публикации!$D149="Учебник с грифом УМО",1,0)</f>
        <v>0</v>
      </c>
      <c r="B149" s="111">
        <f>IF(Публикации!$D149="Учебник с грифом Минобрнауки России",1,0)</f>
        <v>0</v>
      </c>
      <c r="C149" s="111">
        <f>IF(Публикации!$D149="Учебник с другим грифом",1,0)</f>
        <v>0</v>
      </c>
      <c r="D149" s="111">
        <f>IF(Публикации!$D149="Учебник без грифа",1,0)</f>
        <v>0</v>
      </c>
      <c r="E149" s="111">
        <f>IF(Публикации!$D149="Электронный учебник",1,0)</f>
        <v>0</v>
      </c>
      <c r="F149" s="111">
        <f>IF(Публикации!$D149="Учебное пособие с грифом УМО",1,0)</f>
        <v>0</v>
      </c>
      <c r="G149" s="111">
        <f>IF(Публикации!$D149="Учебное пособие с грифом Минобрнауки России",1,0)</f>
        <v>0</v>
      </c>
      <c r="H149" s="111">
        <f>IF(Публикации!$D149="Учебное пособие с другим грифом",1,0)</f>
        <v>0</v>
      </c>
      <c r="I149" s="111">
        <f>IF(Публикации!$D149="Учебное пособие без грифа",1,0)</f>
        <v>0</v>
      </c>
      <c r="J149" s="111">
        <f>IF(Публикации!$D149="Учебная программа",1,0)</f>
        <v>0</v>
      </c>
      <c r="K149" s="111">
        <f>IF(Публикации!$D149="Монография, изданная в РФ",1,0)</f>
        <v>0</v>
      </c>
      <c r="L149" s="111">
        <f>IF(Публикации!$D149="Монография, изданная зарубежом",1,0)</f>
        <v>0</v>
      </c>
      <c r="M149" s="111">
        <f>IF(Публикации!$D149="Индексируемая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49" s="111">
        <f>IF(Публикации!$D149="Индексируемая РИНЦ статья в прочих российских изданиях",1,0)</f>
        <v>1</v>
      </c>
      <c r="O149" s="111">
        <f>IF(Публикации!$D149="Индексируемая SCOPUS статья в зарубежных изданиях и сборниках трудов",1,0)</f>
        <v>0</v>
      </c>
      <c r="P149" s="111">
        <f>IF(Публикации!$D149="Индексируемая Web Of Science‎ статья в зарубежных изданиях и сборниках трудов",1,0)</f>
        <v>0</v>
      </c>
      <c r="Q149" s="111">
        <f>IF(Публикации!$D149="Неиндексируемая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49" s="111">
        <f>IF(Публикации!$D149="Неиндексируемая SCOPUS статья в зарубежных сборниках трудов и конференций",1,0)</f>
        <v>0</v>
      </c>
      <c r="S149" s="111">
        <f>IF(Публикации!$D149="Неиндексируемая Web Of Science‎ статья в зарубежных сборниках трудов и конференций",1,0)</f>
        <v>0</v>
      </c>
      <c r="T149" s="111">
        <f>IF(Публикации!$D149="Кафедральный сборник статей",1,0)</f>
        <v>0</v>
      </c>
      <c r="U149" s="111">
        <f>IF(Публикации!$D149="Сборник научных трудов филиала",1,0)</f>
        <v>0</v>
      </c>
      <c r="V149" s="111">
        <f>IF(Публикации!$D149="Методическое пособие",1,0)</f>
        <v>0</v>
      </c>
      <c r="W149" s="157">
        <f t="shared" si="1"/>
        <v>1</v>
      </c>
    </row>
    <row r="150" spans="1:23" ht="12.75" x14ac:dyDescent="0.2">
      <c r="A150" s="111">
        <f>IF(Публикации!$D150="Учебник с грифом УМО",1,0)</f>
        <v>1</v>
      </c>
      <c r="B150" s="111">
        <f>IF(Публикации!$D150="Учебник с грифом Минобрнауки России",1,0)</f>
        <v>0</v>
      </c>
      <c r="C150" s="111">
        <f>IF(Публикации!$D150="Учебник с другим грифом",1,0)</f>
        <v>0</v>
      </c>
      <c r="D150" s="111">
        <f>IF(Публикации!$D150="Учебник без грифа",1,0)</f>
        <v>0</v>
      </c>
      <c r="E150" s="111">
        <f>IF(Публикации!$D150="Электронный учебник",1,0)</f>
        <v>0</v>
      </c>
      <c r="F150" s="111">
        <f>IF(Публикации!$D150="Учебное пособие с грифом УМО",1,0)</f>
        <v>0</v>
      </c>
      <c r="G150" s="111">
        <f>IF(Публикации!$D150="Учебное пособие с грифом Минобрнауки России",1,0)</f>
        <v>0</v>
      </c>
      <c r="H150" s="111">
        <f>IF(Публикации!$D150="Учебное пособие с другим грифом",1,0)</f>
        <v>0</v>
      </c>
      <c r="I150" s="111">
        <f>IF(Публикации!$D150="Учебное пособие без грифа",1,0)</f>
        <v>0</v>
      </c>
      <c r="J150" s="111">
        <f>IF(Публикации!$D150="Учебная программа",1,0)</f>
        <v>0</v>
      </c>
      <c r="K150" s="111">
        <f>IF(Публикации!$D150="Монография, изданная в РФ",1,0)</f>
        <v>0</v>
      </c>
      <c r="L150" s="111">
        <f>IF(Публикации!$D150="Монография, изданная зарубежом",1,0)</f>
        <v>0</v>
      </c>
      <c r="M150" s="111">
        <f>IF(Публикации!$D150="Индексируемая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50" s="111">
        <f>IF(Публикации!$D150="Индексируемая РИНЦ статья в прочих российских изданиях",1,0)</f>
        <v>0</v>
      </c>
      <c r="O150" s="111">
        <f>IF(Публикации!$D150="Индексируемая SCOPUS статья в зарубежных изданиях и сборниках трудов",1,0)</f>
        <v>0</v>
      </c>
      <c r="P150" s="111">
        <f>IF(Публикации!$D150="Индексируемая Web Of Science‎ статья в зарубежных изданиях и сборниках трудов",1,0)</f>
        <v>0</v>
      </c>
      <c r="Q150" s="111">
        <f>IF(Публикации!$D150="Неиндексируемая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50" s="111">
        <f>IF(Публикации!$D150="Неиндексируемая SCOPUS статья в зарубежных сборниках трудов и конференций",1,0)</f>
        <v>0</v>
      </c>
      <c r="S150" s="111">
        <f>IF(Публикации!$D150="Неиндексируемая Web Of Science‎ статья в зарубежных сборниках трудов и конференций",1,0)</f>
        <v>0</v>
      </c>
      <c r="T150" s="111">
        <f>IF(Публикации!$D150="Кафедральный сборник статей",1,0)</f>
        <v>0</v>
      </c>
      <c r="U150" s="111">
        <f>IF(Публикации!$D150="Сборник научных трудов филиала",1,0)</f>
        <v>0</v>
      </c>
      <c r="V150" s="111">
        <f>IF(Публикации!$D150="Методическое пособие",1,0)</f>
        <v>0</v>
      </c>
      <c r="W150" s="157">
        <f t="shared" si="1"/>
        <v>1</v>
      </c>
    </row>
    <row r="151" spans="1:23" ht="12.75" x14ac:dyDescent="0.2">
      <c r="A151" s="111">
        <f>IF(Публикации!$D151="Учебник с грифом УМО",1,0)</f>
        <v>0</v>
      </c>
      <c r="B151" s="111">
        <f>IF(Публикации!$D151="Учебник с грифом Минобрнауки России",1,0)</f>
        <v>0</v>
      </c>
      <c r="C151" s="111">
        <f>IF(Публикации!$D151="Учебник с другим грифом",1,0)</f>
        <v>0</v>
      </c>
      <c r="D151" s="111">
        <f>IF(Публикации!$D151="Учебник без грифа",1,0)</f>
        <v>0</v>
      </c>
      <c r="E151" s="111">
        <f>IF(Публикации!$D151="Электронный учебник",1,0)</f>
        <v>0</v>
      </c>
      <c r="F151" s="111">
        <f>IF(Публикации!$D151="Учебное пособие с грифом УМО",1,0)</f>
        <v>0</v>
      </c>
      <c r="G151" s="111">
        <f>IF(Публикации!$D151="Учебное пособие с грифом Минобрнауки России",1,0)</f>
        <v>0</v>
      </c>
      <c r="H151" s="111">
        <f>IF(Публикации!$D151="Учебное пособие с другим грифом",1,0)</f>
        <v>0</v>
      </c>
      <c r="I151" s="111">
        <f>IF(Публикации!$D151="Учебное пособие без грифа",1,0)</f>
        <v>0</v>
      </c>
      <c r="J151" s="111">
        <f>IF(Публикации!$D151="Учебная программа",1,0)</f>
        <v>0</v>
      </c>
      <c r="K151" s="111">
        <f>IF(Публикации!$D151="Монография, изданная в РФ",1,0)</f>
        <v>0</v>
      </c>
      <c r="L151" s="111">
        <f>IF(Публикации!$D151="Монография, изданная зарубежом",1,0)</f>
        <v>0</v>
      </c>
      <c r="M151" s="111">
        <f>IF(Публикации!$D151="Индексируемая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51" s="111">
        <f>IF(Публикации!$D151="Индексируемая РИНЦ статья в прочих российских изданиях",1,0)</f>
        <v>1</v>
      </c>
      <c r="O151" s="111">
        <f>IF(Публикации!$D151="Индексируемая SCOPUS статья в зарубежных изданиях и сборниках трудов",1,0)</f>
        <v>0</v>
      </c>
      <c r="P151" s="111">
        <f>IF(Публикации!$D151="Индексируемая Web Of Science‎ статья в зарубежных изданиях и сборниках трудов",1,0)</f>
        <v>0</v>
      </c>
      <c r="Q151" s="111">
        <f>IF(Публикации!$D151="Неиндексируемая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51" s="111">
        <f>IF(Публикации!$D151="Неиндексируемая SCOPUS статья в зарубежных сборниках трудов и конференций",1,0)</f>
        <v>0</v>
      </c>
      <c r="S151" s="111">
        <f>IF(Публикации!$D151="Неиндексируемая Web Of Science‎ статья в зарубежных сборниках трудов и конференций",1,0)</f>
        <v>0</v>
      </c>
      <c r="T151" s="111">
        <f>IF(Публикации!$D151="Кафедральный сборник статей",1,0)</f>
        <v>0</v>
      </c>
      <c r="U151" s="111">
        <f>IF(Публикации!$D151="Сборник научных трудов филиала",1,0)</f>
        <v>0</v>
      </c>
      <c r="V151" s="111">
        <f>IF(Публикации!$D151="Методическое пособие",1,0)</f>
        <v>0</v>
      </c>
      <c r="W151" s="157">
        <f t="shared" si="1"/>
        <v>1</v>
      </c>
    </row>
    <row r="152" spans="1:23" ht="12.75" x14ac:dyDescent="0.2">
      <c r="A152" s="111">
        <f>IF(Публикации!$D152="Учебник с грифом УМО",1,0)</f>
        <v>0</v>
      </c>
      <c r="B152" s="111">
        <f>IF(Публикации!$D152="Учебник с грифом Минобрнауки России",1,0)</f>
        <v>0</v>
      </c>
      <c r="C152" s="111">
        <f>IF(Публикации!$D152="Учебник с другим грифом",1,0)</f>
        <v>0</v>
      </c>
      <c r="D152" s="111">
        <f>IF(Публикации!$D152="Учебник без грифа",1,0)</f>
        <v>0</v>
      </c>
      <c r="E152" s="111">
        <f>IF(Публикации!$D152="Электронный учебник",1,0)</f>
        <v>0</v>
      </c>
      <c r="F152" s="111">
        <f>IF(Публикации!$D152="Учебное пособие с грифом УМО",1,0)</f>
        <v>0</v>
      </c>
      <c r="G152" s="111">
        <f>IF(Публикации!$D152="Учебное пособие с грифом Минобрнауки России",1,0)</f>
        <v>0</v>
      </c>
      <c r="H152" s="111">
        <f>IF(Публикации!$D152="Учебное пособие с другим грифом",1,0)</f>
        <v>0</v>
      </c>
      <c r="I152" s="111">
        <f>IF(Публикации!$D152="Учебное пособие без грифа",1,0)</f>
        <v>0</v>
      </c>
      <c r="J152" s="111">
        <f>IF(Публикации!$D152="Учебная программа",1,0)</f>
        <v>0</v>
      </c>
      <c r="K152" s="111">
        <f>IF(Публикации!$D152="Монография, изданная в РФ",1,0)</f>
        <v>0</v>
      </c>
      <c r="L152" s="111">
        <f>IF(Публикации!$D152="Монография, изданная зарубежом",1,0)</f>
        <v>0</v>
      </c>
      <c r="M152" s="111">
        <f>IF(Публикации!$D152="Индексируемая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52" s="111">
        <f>IF(Публикации!$D152="Индексируемая РИНЦ статья в прочих российских изданиях",1,0)</f>
        <v>1</v>
      </c>
      <c r="O152" s="111">
        <f>IF(Публикации!$D152="Индексируемая SCOPUS статья в зарубежных изданиях и сборниках трудов",1,0)</f>
        <v>0</v>
      </c>
      <c r="P152" s="111">
        <f>IF(Публикации!$D152="Индексируемая Web Of Science‎ статья в зарубежных изданиях и сборниках трудов",1,0)</f>
        <v>0</v>
      </c>
      <c r="Q152" s="111">
        <f>IF(Публикации!$D152="Неиндексируемая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52" s="111">
        <f>IF(Публикации!$D152="Неиндексируемая SCOPUS статья в зарубежных сборниках трудов и конференций",1,0)</f>
        <v>0</v>
      </c>
      <c r="S152" s="111">
        <f>IF(Публикации!$D152="Неиндексируемая Web Of Science‎ статья в зарубежных сборниках трудов и конференций",1,0)</f>
        <v>0</v>
      </c>
      <c r="T152" s="111">
        <f>IF(Публикации!$D152="Кафедральный сборник статей",1,0)</f>
        <v>0</v>
      </c>
      <c r="U152" s="111">
        <f>IF(Публикации!$D152="Сборник научных трудов филиала",1,0)</f>
        <v>0</v>
      </c>
      <c r="V152" s="111">
        <f>IF(Публикации!$D152="Методическое пособие",1,0)</f>
        <v>0</v>
      </c>
      <c r="W152" s="157">
        <f t="shared" si="1"/>
        <v>1</v>
      </c>
    </row>
    <row r="153" spans="1:23" ht="12.75" x14ac:dyDescent="0.2">
      <c r="A153" s="111">
        <f>IF(Публикации!$D153="Учебник с грифом УМО",1,0)</f>
        <v>0</v>
      </c>
      <c r="B153" s="111">
        <f>IF(Публикации!$D153="Учебник с грифом Минобрнауки России",1,0)</f>
        <v>0</v>
      </c>
      <c r="C153" s="111">
        <f>IF(Публикации!$D153="Учебник с другим грифом",1,0)</f>
        <v>0</v>
      </c>
      <c r="D153" s="111">
        <f>IF(Публикации!$D153="Учебник без грифа",1,0)</f>
        <v>0</v>
      </c>
      <c r="E153" s="111">
        <f>IF(Публикации!$D153="Электронный учебник",1,0)</f>
        <v>0</v>
      </c>
      <c r="F153" s="111">
        <f>IF(Публикации!$D153="Учебное пособие с грифом УМО",1,0)</f>
        <v>0</v>
      </c>
      <c r="G153" s="111">
        <f>IF(Публикации!$D153="Учебное пособие с грифом Минобрнауки России",1,0)</f>
        <v>0</v>
      </c>
      <c r="H153" s="111">
        <f>IF(Публикации!$D153="Учебное пособие с другим грифом",1,0)</f>
        <v>0</v>
      </c>
      <c r="I153" s="111">
        <f>IF(Публикации!$D153="Учебное пособие без грифа",1,0)</f>
        <v>0</v>
      </c>
      <c r="J153" s="111">
        <f>IF(Публикации!$D153="Учебная программа",1,0)</f>
        <v>0</v>
      </c>
      <c r="K153" s="111">
        <f>IF(Публикации!$D153="Монография, изданная в РФ",1,0)</f>
        <v>0</v>
      </c>
      <c r="L153" s="111">
        <f>IF(Публикации!$D153="Монография, изданная зарубежом",1,0)</f>
        <v>0</v>
      </c>
      <c r="M153" s="111">
        <f>IF(Публикации!$D153="Индексируемая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53" s="111">
        <f>IF(Публикации!$D153="Индексируемая РИНЦ статья в прочих российских изданиях",1,0)</f>
        <v>1</v>
      </c>
      <c r="O153" s="111">
        <f>IF(Публикации!$D153="Индексируемая SCOPUS статья в зарубежных изданиях и сборниках трудов",1,0)</f>
        <v>0</v>
      </c>
      <c r="P153" s="111">
        <f>IF(Публикации!$D153="Индексируемая Web Of Science‎ статья в зарубежных изданиях и сборниках трудов",1,0)</f>
        <v>0</v>
      </c>
      <c r="Q153" s="111">
        <f>IF(Публикации!$D153="Неиндексируемая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53" s="111">
        <f>IF(Публикации!$D153="Неиндексируемая SCOPUS статья в зарубежных сборниках трудов и конференций",1,0)</f>
        <v>0</v>
      </c>
      <c r="S153" s="111">
        <f>IF(Публикации!$D153="Неиндексируемая Web Of Science‎ статья в зарубежных сборниках трудов и конференций",1,0)</f>
        <v>0</v>
      </c>
      <c r="T153" s="111">
        <f>IF(Публикации!$D153="Кафедральный сборник статей",1,0)</f>
        <v>0</v>
      </c>
      <c r="U153" s="111">
        <f>IF(Публикации!$D153="Сборник научных трудов филиала",1,0)</f>
        <v>0</v>
      </c>
      <c r="V153" s="111">
        <f>IF(Публикации!$D153="Методическое пособие",1,0)</f>
        <v>0</v>
      </c>
      <c r="W153" s="157">
        <f t="shared" si="1"/>
        <v>1</v>
      </c>
    </row>
    <row r="154" spans="1:23" ht="12.75" x14ac:dyDescent="0.2">
      <c r="A154" s="111">
        <f>IF(Публикации!$D154="Учебник с грифом УМО",1,0)</f>
        <v>0</v>
      </c>
      <c r="B154" s="111">
        <f>IF(Публикации!$D154="Учебник с грифом Минобрнауки России",1,0)</f>
        <v>0</v>
      </c>
      <c r="C154" s="111">
        <f>IF(Публикации!$D154="Учебник с другим грифом",1,0)</f>
        <v>0</v>
      </c>
      <c r="D154" s="111">
        <f>IF(Публикации!$D154="Учебник без грифа",1,0)</f>
        <v>0</v>
      </c>
      <c r="E154" s="111">
        <f>IF(Публикации!$D154="Электронный учебник",1,0)</f>
        <v>0</v>
      </c>
      <c r="F154" s="111">
        <f>IF(Публикации!$D154="Учебное пособие с грифом УМО",1,0)</f>
        <v>0</v>
      </c>
      <c r="G154" s="111">
        <f>IF(Публикации!$D154="Учебное пособие с грифом Минобрнауки России",1,0)</f>
        <v>0</v>
      </c>
      <c r="H154" s="111">
        <f>IF(Публикации!$D154="Учебное пособие с другим грифом",1,0)</f>
        <v>0</v>
      </c>
      <c r="I154" s="111">
        <f>IF(Публикации!$D154="Учебное пособие без грифа",1,0)</f>
        <v>0</v>
      </c>
      <c r="J154" s="111">
        <f>IF(Публикации!$D154="Учебная программа",1,0)</f>
        <v>0</v>
      </c>
      <c r="K154" s="111">
        <f>IF(Публикации!$D154="Монография, изданная в РФ",1,0)</f>
        <v>0</v>
      </c>
      <c r="L154" s="111">
        <f>IF(Публикации!$D154="Монография, изданная зарубежом",1,0)</f>
        <v>0</v>
      </c>
      <c r="M154" s="111">
        <f>IF(Публикации!$D154="Индексируемая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54" s="111">
        <f>IF(Публикации!$D154="Индексируемая РИНЦ статья в прочих российских изданиях",1,0)</f>
        <v>1</v>
      </c>
      <c r="O154" s="111">
        <f>IF(Публикации!$D154="Индексируемая SCOPUS статья в зарубежных изданиях и сборниках трудов",1,0)</f>
        <v>0</v>
      </c>
      <c r="P154" s="111">
        <f>IF(Публикации!$D154="Индексируемая Web Of Science‎ статья в зарубежных изданиях и сборниках трудов",1,0)</f>
        <v>0</v>
      </c>
      <c r="Q154" s="111">
        <f>IF(Публикации!$D154="Неиндексируемая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54" s="111">
        <f>IF(Публикации!$D154="Неиндексируемая SCOPUS статья в зарубежных сборниках трудов и конференций",1,0)</f>
        <v>0</v>
      </c>
      <c r="S154" s="111">
        <f>IF(Публикации!$D154="Неиндексируемая Web Of Science‎ статья в зарубежных сборниках трудов и конференций",1,0)</f>
        <v>0</v>
      </c>
      <c r="T154" s="111">
        <f>IF(Публикации!$D154="Кафедральный сборник статей",1,0)</f>
        <v>0</v>
      </c>
      <c r="U154" s="111">
        <f>IF(Публикации!$D154="Сборник научных трудов филиала",1,0)</f>
        <v>0</v>
      </c>
      <c r="V154" s="111">
        <f>IF(Публикации!$D154="Методическое пособие",1,0)</f>
        <v>0</v>
      </c>
      <c r="W154" s="157">
        <f t="shared" si="1"/>
        <v>1</v>
      </c>
    </row>
    <row r="155" spans="1:23" ht="12.75" x14ac:dyDescent="0.2">
      <c r="A155" s="111">
        <f>IF(Публикации!$D155="Учебник с грифом УМО",1,0)</f>
        <v>0</v>
      </c>
      <c r="B155" s="111">
        <f>IF(Публикации!$D155="Учебник с грифом Минобрнауки России",1,0)</f>
        <v>0</v>
      </c>
      <c r="C155" s="111">
        <f>IF(Публикации!$D155="Учебник с другим грифом",1,0)</f>
        <v>0</v>
      </c>
      <c r="D155" s="111">
        <f>IF(Публикации!$D155="Учебник без грифа",1,0)</f>
        <v>0</v>
      </c>
      <c r="E155" s="111">
        <f>IF(Публикации!$D155="Электронный учебник",1,0)</f>
        <v>0</v>
      </c>
      <c r="F155" s="111">
        <f>IF(Публикации!$D155="Учебное пособие с грифом УМО",1,0)</f>
        <v>0</v>
      </c>
      <c r="G155" s="111">
        <f>IF(Публикации!$D155="Учебное пособие с грифом Минобрнауки России",1,0)</f>
        <v>0</v>
      </c>
      <c r="H155" s="111">
        <f>IF(Публикации!$D155="Учебное пособие с другим грифом",1,0)</f>
        <v>0</v>
      </c>
      <c r="I155" s="111">
        <f>IF(Публикации!$D155="Учебное пособие без грифа",1,0)</f>
        <v>0</v>
      </c>
      <c r="J155" s="111">
        <f>IF(Публикации!$D155="Учебная программа",1,0)</f>
        <v>0</v>
      </c>
      <c r="K155" s="111">
        <f>IF(Публикации!$D155="Монография, изданная в РФ",1,0)</f>
        <v>0</v>
      </c>
      <c r="L155" s="111">
        <f>IF(Публикации!$D155="Монография, изданная зарубежом",1,0)</f>
        <v>0</v>
      </c>
      <c r="M155" s="111">
        <f>IF(Публикации!$D155="Индексируемая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55" s="111">
        <f>IF(Публикации!$D155="Индексируемая РИНЦ статья в прочих российских изданиях",1,0)</f>
        <v>1</v>
      </c>
      <c r="O155" s="111">
        <f>IF(Публикации!$D155="Индексируемая SCOPUS статья в зарубежных изданиях и сборниках трудов",1,0)</f>
        <v>0</v>
      </c>
      <c r="P155" s="111">
        <f>IF(Публикации!$D155="Индексируемая Web Of Science‎ статья в зарубежных изданиях и сборниках трудов",1,0)</f>
        <v>0</v>
      </c>
      <c r="Q155" s="111">
        <f>IF(Публикации!$D155="Неиндексируемая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55" s="111">
        <f>IF(Публикации!$D155="Неиндексируемая SCOPUS статья в зарубежных сборниках трудов и конференций",1,0)</f>
        <v>0</v>
      </c>
      <c r="S155" s="111">
        <f>IF(Публикации!$D155="Неиндексируемая Web Of Science‎ статья в зарубежных сборниках трудов и конференций",1,0)</f>
        <v>0</v>
      </c>
      <c r="T155" s="111">
        <f>IF(Публикации!$D155="Кафедральный сборник статей",1,0)</f>
        <v>0</v>
      </c>
      <c r="U155" s="111">
        <f>IF(Публикации!$D155="Сборник научных трудов филиала",1,0)</f>
        <v>0</v>
      </c>
      <c r="V155" s="111">
        <f>IF(Публикации!$D155="Методическое пособие",1,0)</f>
        <v>0</v>
      </c>
      <c r="W155" s="157">
        <f t="shared" si="1"/>
        <v>1</v>
      </c>
    </row>
    <row r="156" spans="1:23" ht="12.75" x14ac:dyDescent="0.2">
      <c r="A156" s="111">
        <f>IF(Публикации!$D156="Учебник с грифом УМО",1,0)</f>
        <v>0</v>
      </c>
      <c r="B156" s="111">
        <f>IF(Публикации!$D156="Учебник с грифом Минобрнауки России",1,0)</f>
        <v>0</v>
      </c>
      <c r="C156" s="111">
        <f>IF(Публикации!$D156="Учебник с другим грифом",1,0)</f>
        <v>0</v>
      </c>
      <c r="D156" s="111">
        <f>IF(Публикации!$D156="Учебник без грифа",1,0)</f>
        <v>0</v>
      </c>
      <c r="E156" s="111">
        <f>IF(Публикации!$D156="Электронный учебник",1,0)</f>
        <v>0</v>
      </c>
      <c r="F156" s="111">
        <f>IF(Публикации!$D156="Учебное пособие с грифом УМО",1,0)</f>
        <v>0</v>
      </c>
      <c r="G156" s="111">
        <f>IF(Публикации!$D156="Учебное пособие с грифом Минобрнауки России",1,0)</f>
        <v>0</v>
      </c>
      <c r="H156" s="111">
        <f>IF(Публикации!$D156="Учебное пособие с другим грифом",1,0)</f>
        <v>0</v>
      </c>
      <c r="I156" s="111">
        <f>IF(Публикации!$D156="Учебное пособие без грифа",1,0)</f>
        <v>0</v>
      </c>
      <c r="J156" s="111">
        <f>IF(Публикации!$D156="Учебная программа",1,0)</f>
        <v>0</v>
      </c>
      <c r="K156" s="111">
        <f>IF(Публикации!$D156="Монография, изданная в РФ",1,0)</f>
        <v>0</v>
      </c>
      <c r="L156" s="111">
        <f>IF(Публикации!$D156="Монография, изданная зарубежом",1,0)</f>
        <v>0</v>
      </c>
      <c r="M156" s="111">
        <f>IF(Публикации!$D156="Индексируемая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56" s="111">
        <f>IF(Публикации!$D156="Индексируемая РИНЦ статья в прочих российских изданиях",1,0)</f>
        <v>1</v>
      </c>
      <c r="O156" s="111">
        <f>IF(Публикации!$D156="Индексируемая SCOPUS статья в зарубежных изданиях и сборниках трудов",1,0)</f>
        <v>0</v>
      </c>
      <c r="P156" s="111">
        <f>IF(Публикации!$D156="Индексируемая Web Of Science‎ статья в зарубежных изданиях и сборниках трудов",1,0)</f>
        <v>0</v>
      </c>
      <c r="Q156" s="111">
        <f>IF(Публикации!$D156="Неиндексируемая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56" s="111">
        <f>IF(Публикации!$D156="Неиндексируемая SCOPUS статья в зарубежных сборниках трудов и конференций",1,0)</f>
        <v>0</v>
      </c>
      <c r="S156" s="111">
        <f>IF(Публикации!$D156="Неиндексируемая Web Of Science‎ статья в зарубежных сборниках трудов и конференций",1,0)</f>
        <v>0</v>
      </c>
      <c r="T156" s="111">
        <f>IF(Публикации!$D156="Кафедральный сборник статей",1,0)</f>
        <v>0</v>
      </c>
      <c r="U156" s="111">
        <f>IF(Публикации!$D156="Сборник научных трудов филиала",1,0)</f>
        <v>0</v>
      </c>
      <c r="V156" s="111">
        <f>IF(Публикации!$D156="Методическое пособие",1,0)</f>
        <v>0</v>
      </c>
      <c r="W156" s="157">
        <f t="shared" si="1"/>
        <v>1</v>
      </c>
    </row>
    <row r="157" spans="1:23" ht="12.75" x14ac:dyDescent="0.2">
      <c r="A157" s="111">
        <f>IF(Публикации!$D157="Учебник с грифом УМО",1,0)</f>
        <v>0</v>
      </c>
      <c r="B157" s="111">
        <f>IF(Публикации!$D157="Учебник с грифом Минобрнауки России",1,0)</f>
        <v>0</v>
      </c>
      <c r="C157" s="111">
        <f>IF(Публикации!$D157="Учебник с другим грифом",1,0)</f>
        <v>0</v>
      </c>
      <c r="D157" s="111">
        <f>IF(Публикации!$D157="Учебник без грифа",1,0)</f>
        <v>0</v>
      </c>
      <c r="E157" s="111">
        <f>IF(Публикации!$D157="Электронный учебник",1,0)</f>
        <v>0</v>
      </c>
      <c r="F157" s="111">
        <f>IF(Публикации!$D157="Учебное пособие с грифом УМО",1,0)</f>
        <v>0</v>
      </c>
      <c r="G157" s="111">
        <f>IF(Публикации!$D157="Учебное пособие с грифом Минобрнауки России",1,0)</f>
        <v>0</v>
      </c>
      <c r="H157" s="111">
        <f>IF(Публикации!$D157="Учебное пособие с другим грифом",1,0)</f>
        <v>0</v>
      </c>
      <c r="I157" s="111">
        <f>IF(Публикации!$D157="Учебное пособие без грифа",1,0)</f>
        <v>0</v>
      </c>
      <c r="J157" s="111">
        <f>IF(Публикации!$D157="Учебная программа",1,0)</f>
        <v>0</v>
      </c>
      <c r="K157" s="111">
        <f>IF(Публикации!$D157="Монография, изданная в РФ",1,0)</f>
        <v>0</v>
      </c>
      <c r="L157" s="111">
        <f>IF(Публикации!$D157="Монография, изданная зарубежом",1,0)</f>
        <v>0</v>
      </c>
      <c r="M157" s="111">
        <f>IF(Публикации!$D157="Индексируемая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57" s="111">
        <f>IF(Публикации!$D157="Индексируемая РИНЦ статья в прочих российских изданиях",1,0)</f>
        <v>1</v>
      </c>
      <c r="O157" s="111">
        <f>IF(Публикации!$D157="Индексируемая SCOPUS статья в зарубежных изданиях и сборниках трудов",1,0)</f>
        <v>0</v>
      </c>
      <c r="P157" s="111">
        <f>IF(Публикации!$D157="Индексируемая Web Of Science‎ статья в зарубежных изданиях и сборниках трудов",1,0)</f>
        <v>0</v>
      </c>
      <c r="Q157" s="111">
        <f>IF(Публикации!$D157="Неиндексируемая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57" s="111">
        <f>IF(Публикации!$D157="Неиндексируемая SCOPUS статья в зарубежных сборниках трудов и конференций",1,0)</f>
        <v>0</v>
      </c>
      <c r="S157" s="111">
        <f>IF(Публикации!$D157="Неиндексируемая Web Of Science‎ статья в зарубежных сборниках трудов и конференций",1,0)</f>
        <v>0</v>
      </c>
      <c r="T157" s="111">
        <f>IF(Публикации!$D157="Кафедральный сборник статей",1,0)</f>
        <v>0</v>
      </c>
      <c r="U157" s="111">
        <f>IF(Публикации!$D157="Сборник научных трудов филиала",1,0)</f>
        <v>0</v>
      </c>
      <c r="V157" s="111">
        <f>IF(Публикации!$D157="Методическое пособие",1,0)</f>
        <v>0</v>
      </c>
      <c r="W157" s="157">
        <f t="shared" si="1"/>
        <v>1</v>
      </c>
    </row>
    <row r="158" spans="1:23" ht="12.75" x14ac:dyDescent="0.2">
      <c r="A158" s="111">
        <f>IF(Публикации!$D158="Учебник с грифом УМО",1,0)</f>
        <v>0</v>
      </c>
      <c r="B158" s="111">
        <f>IF(Публикации!$D158="Учебник с грифом Минобрнауки России",1,0)</f>
        <v>0</v>
      </c>
      <c r="C158" s="111">
        <f>IF(Публикации!$D158="Учебник с другим грифом",1,0)</f>
        <v>0</v>
      </c>
      <c r="D158" s="111">
        <f>IF(Публикации!$D158="Учебник без грифа",1,0)</f>
        <v>0</v>
      </c>
      <c r="E158" s="111">
        <f>IF(Публикации!$D158="Электронный учебник",1,0)</f>
        <v>0</v>
      </c>
      <c r="F158" s="111">
        <f>IF(Публикации!$D158="Учебное пособие с грифом УМО",1,0)</f>
        <v>0</v>
      </c>
      <c r="G158" s="111">
        <f>IF(Публикации!$D158="Учебное пособие с грифом Минобрнауки России",1,0)</f>
        <v>0</v>
      </c>
      <c r="H158" s="111">
        <f>IF(Публикации!$D158="Учебное пособие с другим грифом",1,0)</f>
        <v>0</v>
      </c>
      <c r="I158" s="111">
        <f>IF(Публикации!$D158="Учебное пособие без грифа",1,0)</f>
        <v>0</v>
      </c>
      <c r="J158" s="111">
        <f>IF(Публикации!$D158="Учебная программа",1,0)</f>
        <v>0</v>
      </c>
      <c r="K158" s="111">
        <f>IF(Публикации!$D158="Монография, изданная в РФ",1,0)</f>
        <v>0</v>
      </c>
      <c r="L158" s="111">
        <f>IF(Публикации!$D158="Монография, изданная зарубежом",1,0)</f>
        <v>0</v>
      </c>
      <c r="M158" s="111">
        <f>IF(Публикации!$D158="Индексируемая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58" s="111">
        <f>IF(Публикации!$D158="Индексируемая РИНЦ статья в прочих российских изданиях",1,0)</f>
        <v>1</v>
      </c>
      <c r="O158" s="111">
        <f>IF(Публикации!$D158="Индексируемая SCOPUS статья в зарубежных изданиях и сборниках трудов",1,0)</f>
        <v>0</v>
      </c>
      <c r="P158" s="111">
        <f>IF(Публикации!$D158="Индексируемая Web Of Science‎ статья в зарубежных изданиях и сборниках трудов",1,0)</f>
        <v>0</v>
      </c>
      <c r="Q158" s="111">
        <f>IF(Публикации!$D158="Неиндексируемая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58" s="111">
        <f>IF(Публикации!$D158="Неиндексируемая SCOPUS статья в зарубежных сборниках трудов и конференций",1,0)</f>
        <v>0</v>
      </c>
      <c r="S158" s="111">
        <f>IF(Публикации!$D158="Неиндексируемая Web Of Science‎ статья в зарубежных сборниках трудов и конференций",1,0)</f>
        <v>0</v>
      </c>
      <c r="T158" s="111">
        <f>IF(Публикации!$D158="Кафедральный сборник статей",1,0)</f>
        <v>0</v>
      </c>
      <c r="U158" s="111">
        <f>IF(Публикации!$D158="Сборник научных трудов филиала",1,0)</f>
        <v>0</v>
      </c>
      <c r="V158" s="111">
        <f>IF(Публикации!$D158="Методическое пособие",1,0)</f>
        <v>0</v>
      </c>
      <c r="W158" s="157">
        <f t="shared" si="1"/>
        <v>1</v>
      </c>
    </row>
    <row r="159" spans="1:23" ht="12.75" x14ac:dyDescent="0.2">
      <c r="A159" s="111">
        <f>IF(Публикации!$D159="Учебник с грифом УМО",1,0)</f>
        <v>0</v>
      </c>
      <c r="B159" s="111">
        <f>IF(Публикации!$D159="Учебник с грифом Минобрнауки России",1,0)</f>
        <v>0</v>
      </c>
      <c r="C159" s="111">
        <f>IF(Публикации!$D159="Учебник с другим грифом",1,0)</f>
        <v>0</v>
      </c>
      <c r="D159" s="111">
        <f>IF(Публикации!$D159="Учебник без грифа",1,0)</f>
        <v>0</v>
      </c>
      <c r="E159" s="111">
        <f>IF(Публикации!$D159="Электронный учебник",1,0)</f>
        <v>0</v>
      </c>
      <c r="F159" s="111">
        <f>IF(Публикации!$D159="Учебное пособие с грифом УМО",1,0)</f>
        <v>0</v>
      </c>
      <c r="G159" s="111">
        <f>IF(Публикации!$D159="Учебное пособие с грифом Минобрнауки России",1,0)</f>
        <v>0</v>
      </c>
      <c r="H159" s="111">
        <f>IF(Публикации!$D159="Учебное пособие с другим грифом",1,0)</f>
        <v>0</v>
      </c>
      <c r="I159" s="111">
        <f>IF(Публикации!$D159="Учебное пособие без грифа",1,0)</f>
        <v>0</v>
      </c>
      <c r="J159" s="111">
        <f>IF(Публикации!$D159="Учебная программа",1,0)</f>
        <v>0</v>
      </c>
      <c r="K159" s="111">
        <f>IF(Публикации!$D159="Монография, изданная в РФ",1,0)</f>
        <v>0</v>
      </c>
      <c r="L159" s="111">
        <f>IF(Публикации!$D159="Монография, изданная зарубежом",1,0)</f>
        <v>0</v>
      </c>
      <c r="M159" s="111">
        <f>IF(Публикации!$D159="Индексируемая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59" s="111">
        <f>IF(Публикации!$D159="Индексируемая РИНЦ статья в прочих российских изданиях",1,0)</f>
        <v>1</v>
      </c>
      <c r="O159" s="111">
        <f>IF(Публикации!$D159="Индексируемая SCOPUS статья в зарубежных изданиях и сборниках трудов",1,0)</f>
        <v>0</v>
      </c>
      <c r="P159" s="111">
        <f>IF(Публикации!$D159="Индексируемая Web Of Science‎ статья в зарубежных изданиях и сборниках трудов",1,0)</f>
        <v>0</v>
      </c>
      <c r="Q159" s="111">
        <f>IF(Публикации!$D159="Неиндексируемая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59" s="111">
        <f>IF(Публикации!$D159="Неиндексируемая SCOPUS статья в зарубежных сборниках трудов и конференций",1,0)</f>
        <v>0</v>
      </c>
      <c r="S159" s="111">
        <f>IF(Публикации!$D159="Неиндексируемая Web Of Science‎ статья в зарубежных сборниках трудов и конференций",1,0)</f>
        <v>0</v>
      </c>
      <c r="T159" s="111">
        <f>IF(Публикации!$D159="Кафедральный сборник статей",1,0)</f>
        <v>0</v>
      </c>
      <c r="U159" s="111">
        <f>IF(Публикации!$D159="Сборник научных трудов филиала",1,0)</f>
        <v>0</v>
      </c>
      <c r="V159" s="111">
        <f>IF(Публикации!$D159="Методическое пособие",1,0)</f>
        <v>0</v>
      </c>
      <c r="W159" s="157">
        <f t="shared" si="1"/>
        <v>1</v>
      </c>
    </row>
    <row r="160" spans="1:23" ht="12.75" x14ac:dyDescent="0.2">
      <c r="A160" s="111">
        <f>IF(Публикации!$D160="Учебник с грифом УМО",1,0)</f>
        <v>0</v>
      </c>
      <c r="B160" s="111">
        <f>IF(Публикации!$D160="Учебник с грифом Минобрнауки России",1,0)</f>
        <v>0</v>
      </c>
      <c r="C160" s="111">
        <f>IF(Публикации!$D160="Учебник с другим грифом",1,0)</f>
        <v>0</v>
      </c>
      <c r="D160" s="111">
        <f>IF(Публикации!$D160="Учебник без грифа",1,0)</f>
        <v>0</v>
      </c>
      <c r="E160" s="111">
        <f>IF(Публикации!$D160="Электронный учебник",1,0)</f>
        <v>0</v>
      </c>
      <c r="F160" s="111">
        <f>IF(Публикации!$D160="Учебное пособие с грифом УМО",1,0)</f>
        <v>0</v>
      </c>
      <c r="G160" s="111">
        <f>IF(Публикации!$D160="Учебное пособие с грифом Минобрнауки России",1,0)</f>
        <v>0</v>
      </c>
      <c r="H160" s="111">
        <f>IF(Публикации!$D160="Учебное пособие с другим грифом",1,0)</f>
        <v>0</v>
      </c>
      <c r="I160" s="111">
        <f>IF(Публикации!$D160="Учебное пособие без грифа",1,0)</f>
        <v>0</v>
      </c>
      <c r="J160" s="111">
        <f>IF(Публикации!$D160="Учебная программа",1,0)</f>
        <v>0</v>
      </c>
      <c r="K160" s="111">
        <f>IF(Публикации!$D160="Монография, изданная в РФ",1,0)</f>
        <v>0</v>
      </c>
      <c r="L160" s="111">
        <f>IF(Публикации!$D160="Монография, изданная зарубежом",1,0)</f>
        <v>0</v>
      </c>
      <c r="M160" s="111">
        <f>IF(Публикации!$D160="Индексируемая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60" s="111">
        <f>IF(Публикации!$D160="Индексируемая РИНЦ статья в прочих российских изданиях",1,0)</f>
        <v>1</v>
      </c>
      <c r="O160" s="111">
        <f>IF(Публикации!$D160="Индексируемая SCOPUS статья в зарубежных изданиях и сборниках трудов",1,0)</f>
        <v>0</v>
      </c>
      <c r="P160" s="111">
        <f>IF(Публикации!$D160="Индексируемая Web Of Science‎ статья в зарубежных изданиях и сборниках трудов",1,0)</f>
        <v>0</v>
      </c>
      <c r="Q160" s="111">
        <f>IF(Публикации!$D160="Неиндексируемая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60" s="111">
        <f>IF(Публикации!$D160="Неиндексируемая SCOPUS статья в зарубежных сборниках трудов и конференций",1,0)</f>
        <v>0</v>
      </c>
      <c r="S160" s="111">
        <f>IF(Публикации!$D160="Неиндексируемая Web Of Science‎ статья в зарубежных сборниках трудов и конференций",1,0)</f>
        <v>0</v>
      </c>
      <c r="T160" s="111">
        <f>IF(Публикации!$D160="Кафедральный сборник статей",1,0)</f>
        <v>0</v>
      </c>
      <c r="U160" s="111">
        <f>IF(Публикации!$D160="Сборник научных трудов филиала",1,0)</f>
        <v>0</v>
      </c>
      <c r="V160" s="111">
        <f>IF(Публикации!$D160="Методическое пособие",1,0)</f>
        <v>0</v>
      </c>
      <c r="W160" s="157">
        <f t="shared" si="1"/>
        <v>1</v>
      </c>
    </row>
    <row r="161" spans="1:23" ht="12.75" x14ac:dyDescent="0.2">
      <c r="A161" s="111">
        <f>IF(Публикации!$D161="Учебник с грифом УМО",1,0)</f>
        <v>0</v>
      </c>
      <c r="B161" s="111">
        <f>IF(Публикации!$D161="Учебник с грифом Минобрнауки России",1,0)</f>
        <v>0</v>
      </c>
      <c r="C161" s="111">
        <f>IF(Публикации!$D161="Учебник с другим грифом",1,0)</f>
        <v>0</v>
      </c>
      <c r="D161" s="111">
        <f>IF(Публикации!$D161="Учебник без грифа",1,0)</f>
        <v>0</v>
      </c>
      <c r="E161" s="111">
        <f>IF(Публикации!$D161="Электронный учебник",1,0)</f>
        <v>0</v>
      </c>
      <c r="F161" s="111">
        <f>IF(Публикации!$D161="Учебное пособие с грифом УМО",1,0)</f>
        <v>0</v>
      </c>
      <c r="G161" s="111">
        <f>IF(Публикации!$D161="Учебное пособие с грифом Минобрнауки России",1,0)</f>
        <v>0</v>
      </c>
      <c r="H161" s="111">
        <f>IF(Публикации!$D161="Учебное пособие с другим грифом",1,0)</f>
        <v>0</v>
      </c>
      <c r="I161" s="111">
        <f>IF(Публикации!$D161="Учебное пособие без грифа",1,0)</f>
        <v>0</v>
      </c>
      <c r="J161" s="111">
        <f>IF(Публикации!$D161="Учебная программа",1,0)</f>
        <v>0</v>
      </c>
      <c r="K161" s="111">
        <f>IF(Публикации!$D161="Монография, изданная в РФ",1,0)</f>
        <v>0</v>
      </c>
      <c r="L161" s="111">
        <f>IF(Публикации!$D161="Монография, изданная зарубежом",1,0)</f>
        <v>0</v>
      </c>
      <c r="M161" s="111">
        <f>IF(Публикации!$D161="Индексируемая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61" s="111">
        <f>IF(Публикации!$D161="Индексируемая РИНЦ статья в прочих российских изданиях",1,0)</f>
        <v>1</v>
      </c>
      <c r="O161" s="111">
        <f>IF(Публикации!$D161="Индексируемая SCOPUS статья в зарубежных изданиях и сборниках трудов",1,0)</f>
        <v>0</v>
      </c>
      <c r="P161" s="111">
        <f>IF(Публикации!$D161="Индексируемая Web Of Science‎ статья в зарубежных изданиях и сборниках трудов",1,0)</f>
        <v>0</v>
      </c>
      <c r="Q161" s="111">
        <f>IF(Публикации!$D161="Неиндексируемая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61" s="111">
        <f>IF(Публикации!$D161="Неиндексируемая SCOPUS статья в зарубежных сборниках трудов и конференций",1,0)</f>
        <v>0</v>
      </c>
      <c r="S161" s="111">
        <f>IF(Публикации!$D161="Неиндексируемая Web Of Science‎ статья в зарубежных сборниках трудов и конференций",1,0)</f>
        <v>0</v>
      </c>
      <c r="T161" s="111">
        <f>IF(Публикации!$D161="Кафедральный сборник статей",1,0)</f>
        <v>0</v>
      </c>
      <c r="U161" s="111">
        <f>IF(Публикации!$D161="Сборник научных трудов филиала",1,0)</f>
        <v>0</v>
      </c>
      <c r="V161" s="111">
        <f>IF(Публикации!$D161="Методическое пособие",1,0)</f>
        <v>0</v>
      </c>
      <c r="W161" s="157">
        <f t="shared" si="1"/>
        <v>1</v>
      </c>
    </row>
    <row r="162" spans="1:23" ht="12.75" x14ac:dyDescent="0.2">
      <c r="A162" s="111">
        <f>IF(Публикации!$D162="Учебник с грифом УМО",1,0)</f>
        <v>0</v>
      </c>
      <c r="B162" s="111">
        <f>IF(Публикации!$D162="Учебник с грифом Минобрнауки России",1,0)</f>
        <v>0</v>
      </c>
      <c r="C162" s="111">
        <f>IF(Публикации!$D162="Учебник с другим грифом",1,0)</f>
        <v>0</v>
      </c>
      <c r="D162" s="111">
        <f>IF(Публикации!$D162="Учебник без грифа",1,0)</f>
        <v>0</v>
      </c>
      <c r="E162" s="111">
        <f>IF(Публикации!$D162="Электронный учебник",1,0)</f>
        <v>0</v>
      </c>
      <c r="F162" s="111">
        <f>IF(Публикации!$D162="Учебное пособие с грифом УМО",1,0)</f>
        <v>0</v>
      </c>
      <c r="G162" s="111">
        <f>IF(Публикации!$D162="Учебное пособие с грифом Минобрнауки России",1,0)</f>
        <v>0</v>
      </c>
      <c r="H162" s="111">
        <f>IF(Публикации!$D162="Учебное пособие с другим грифом",1,0)</f>
        <v>0</v>
      </c>
      <c r="I162" s="111">
        <f>IF(Публикации!$D162="Учебное пособие без грифа",1,0)</f>
        <v>0</v>
      </c>
      <c r="J162" s="111">
        <f>IF(Публикации!$D162="Учебная программа",1,0)</f>
        <v>0</v>
      </c>
      <c r="K162" s="111">
        <f>IF(Публикации!$D162="Монография, изданная в РФ",1,0)</f>
        <v>0</v>
      </c>
      <c r="L162" s="111">
        <f>IF(Публикации!$D162="Монография, изданная зарубежом",1,0)</f>
        <v>0</v>
      </c>
      <c r="M162" s="111">
        <f>IF(Публикации!$D162="Индексируемая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162" s="111">
        <f>IF(Публикации!$D162="Индексируемая РИНЦ статья в прочих российских изданиях",1,0)</f>
        <v>0</v>
      </c>
      <c r="O162" s="111">
        <f>IF(Публикации!$D162="Индексируемая SCOPUS статья в зарубежных изданиях и сборниках трудов",1,0)</f>
        <v>0</v>
      </c>
      <c r="P162" s="111">
        <f>IF(Публикации!$D162="Индексируемая Web Of Science‎ статья в зарубежных изданиях и сборниках трудов",1,0)</f>
        <v>0</v>
      </c>
      <c r="Q162" s="111">
        <f>IF(Публикации!$D162="Неиндексируемая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62" s="111">
        <f>IF(Публикации!$D162="Неиндексируемая SCOPUS статья в зарубежных сборниках трудов и конференций",1,0)</f>
        <v>0</v>
      </c>
      <c r="S162" s="111">
        <f>IF(Публикации!$D162="Неиндексируемая Web Of Science‎ статья в зарубежных сборниках трудов и конференций",1,0)</f>
        <v>0</v>
      </c>
      <c r="T162" s="111">
        <f>IF(Публикации!$D162="Кафедральный сборник статей",1,0)</f>
        <v>0</v>
      </c>
      <c r="U162" s="111">
        <f>IF(Публикации!$D162="Сборник научных трудов филиала",1,0)</f>
        <v>0</v>
      </c>
      <c r="V162" s="111">
        <f>IF(Публикации!$D162="Методическое пособие",1,0)</f>
        <v>0</v>
      </c>
      <c r="W162" s="157">
        <f t="shared" si="1"/>
        <v>1</v>
      </c>
    </row>
    <row r="163" spans="1:23" ht="12.75" x14ac:dyDescent="0.2">
      <c r="A163" s="111">
        <f>IF(Публикации!$D163="Учебник с грифом УМО",1,0)</f>
        <v>0</v>
      </c>
      <c r="B163" s="111">
        <f>IF(Публикации!$D163="Учебник с грифом Минобрнауки России",1,0)</f>
        <v>0</v>
      </c>
      <c r="C163" s="111">
        <f>IF(Публикации!$D163="Учебник с другим грифом",1,0)</f>
        <v>0</v>
      </c>
      <c r="D163" s="111">
        <f>IF(Публикации!$D163="Учебник без грифа",1,0)</f>
        <v>0</v>
      </c>
      <c r="E163" s="111">
        <f>IF(Публикации!$D163="Электронный учебник",1,0)</f>
        <v>0</v>
      </c>
      <c r="F163" s="111">
        <f>IF(Публикации!$D163="Учебное пособие с грифом УМО",1,0)</f>
        <v>0</v>
      </c>
      <c r="G163" s="111">
        <f>IF(Публикации!$D163="Учебное пособие с грифом Минобрнауки России",1,0)</f>
        <v>0</v>
      </c>
      <c r="H163" s="111">
        <f>IF(Публикации!$D163="Учебное пособие с другим грифом",1,0)</f>
        <v>0</v>
      </c>
      <c r="I163" s="111">
        <f>IF(Публикации!$D163="Учебное пособие без грифа",1,0)</f>
        <v>0</v>
      </c>
      <c r="J163" s="111">
        <f>IF(Публикации!$D163="Учебная программа",1,0)</f>
        <v>0</v>
      </c>
      <c r="K163" s="111">
        <f>IF(Публикации!$D163="Монография, изданная в РФ",1,0)</f>
        <v>0</v>
      </c>
      <c r="L163" s="111">
        <f>IF(Публикации!$D163="Монография, изданная зарубежом",1,0)</f>
        <v>0</v>
      </c>
      <c r="M163" s="111">
        <f>IF(Публикации!$D163="Индексируемая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63" s="111">
        <f>IF(Публикации!$D163="Индексируемая РИНЦ статья в прочих российских изданиях",1,0)</f>
        <v>0</v>
      </c>
      <c r="O163" s="111">
        <f>IF(Публикации!$D163="Индексируемая SCOPUS статья в зарубежных изданиях и сборниках трудов",1,0)</f>
        <v>0</v>
      </c>
      <c r="P163" s="111">
        <f>IF(Публикации!$D163="Индексируемая Web Of Science‎ статья в зарубежных изданиях и сборниках трудов",1,0)</f>
        <v>0</v>
      </c>
      <c r="Q163" s="111">
        <f>IF(Публикации!$D163="Неиндексируемая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163" s="111">
        <f>IF(Публикации!$D163="Неиндексируемая SCOPUS статья в зарубежных сборниках трудов и конференций",1,0)</f>
        <v>0</v>
      </c>
      <c r="S163" s="111">
        <f>IF(Публикации!$D163="Неиндексируемая Web Of Science‎ статья в зарубежных сборниках трудов и конференций",1,0)</f>
        <v>0</v>
      </c>
      <c r="T163" s="111">
        <f>IF(Публикации!$D163="Кафедральный сборник статей",1,0)</f>
        <v>0</v>
      </c>
      <c r="U163" s="111">
        <f>IF(Публикации!$D163="Сборник научных трудов филиала",1,0)</f>
        <v>0</v>
      </c>
      <c r="V163" s="111">
        <f>IF(Публикации!$D163="Методическое пособие",1,0)</f>
        <v>0</v>
      </c>
      <c r="W163" s="157">
        <f t="shared" si="1"/>
        <v>1</v>
      </c>
    </row>
    <row r="164" spans="1:23" ht="12.75" x14ac:dyDescent="0.2">
      <c r="A164" s="111">
        <f>IF(Публикации!$D164="Учебник с грифом УМО",1,0)</f>
        <v>0</v>
      </c>
      <c r="B164" s="111">
        <f>IF(Публикации!$D164="Учебник с грифом Минобрнауки России",1,0)</f>
        <v>0</v>
      </c>
      <c r="C164" s="111">
        <f>IF(Публикации!$D164="Учебник с другим грифом",1,0)</f>
        <v>0</v>
      </c>
      <c r="D164" s="111">
        <f>IF(Публикации!$D164="Учебник без грифа",1,0)</f>
        <v>0</v>
      </c>
      <c r="E164" s="111">
        <f>IF(Публикации!$D164="Электронный учебник",1,0)</f>
        <v>0</v>
      </c>
      <c r="F164" s="111">
        <f>IF(Публикации!$D164="Учебное пособие с грифом УМО",1,0)</f>
        <v>0</v>
      </c>
      <c r="G164" s="111">
        <f>IF(Публикации!$D164="Учебное пособие с грифом Минобрнауки России",1,0)</f>
        <v>0</v>
      </c>
      <c r="H164" s="111">
        <f>IF(Публикации!$D164="Учебное пособие с другим грифом",1,0)</f>
        <v>0</v>
      </c>
      <c r="I164" s="111">
        <f>IF(Публикации!$D164="Учебное пособие без грифа",1,0)</f>
        <v>0</v>
      </c>
      <c r="J164" s="111">
        <f>IF(Публикации!$D164="Учебная программа",1,0)</f>
        <v>0</v>
      </c>
      <c r="K164" s="111">
        <f>IF(Публикации!$D164="Монография, изданная в РФ",1,0)</f>
        <v>0</v>
      </c>
      <c r="L164" s="111">
        <f>IF(Публикации!$D164="Монография, изданная зарубежом",1,0)</f>
        <v>0</v>
      </c>
      <c r="M164" s="111">
        <f>IF(Публикации!$D164="Индексируемая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64" s="111">
        <f>IF(Публикации!$D164="Индексируемая РИНЦ статья в прочих российских изданиях",1,0)</f>
        <v>0</v>
      </c>
      <c r="O164" s="111">
        <f>IF(Публикации!$D164="Индексируемая SCOPUS статья в зарубежных изданиях и сборниках трудов",1,0)</f>
        <v>0</v>
      </c>
      <c r="P164" s="111">
        <f>IF(Публикации!$D164="Индексируемая Web Of Science‎ статья в зарубежных изданиях и сборниках трудов",1,0)</f>
        <v>0</v>
      </c>
      <c r="Q164" s="111">
        <f>IF(Публикации!$D164="Неиндексируемая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164" s="111">
        <f>IF(Публикации!$D164="Неиндексируемая SCOPUS статья в зарубежных сборниках трудов и конференций",1,0)</f>
        <v>0</v>
      </c>
      <c r="S164" s="111">
        <f>IF(Публикации!$D164="Неиндексируемая Web Of Science‎ статья в зарубежных сборниках трудов и конференций",1,0)</f>
        <v>0</v>
      </c>
      <c r="T164" s="111">
        <f>IF(Публикации!$D164="Кафедральный сборник статей",1,0)</f>
        <v>0</v>
      </c>
      <c r="U164" s="111">
        <f>IF(Публикации!$D164="Сборник научных трудов филиала",1,0)</f>
        <v>0</v>
      </c>
      <c r="V164" s="111">
        <f>IF(Публикации!$D164="Методическое пособие",1,0)</f>
        <v>0</v>
      </c>
      <c r="W164" s="157">
        <f t="shared" si="1"/>
        <v>1</v>
      </c>
    </row>
    <row r="165" spans="1:23" ht="12.75" x14ac:dyDescent="0.2">
      <c r="A165" s="111">
        <f>IF(Публикации!$D165="Учебник с грифом УМО",1,0)</f>
        <v>0</v>
      </c>
      <c r="B165" s="111">
        <f>IF(Публикации!$D165="Учебник с грифом Минобрнауки России",1,0)</f>
        <v>0</v>
      </c>
      <c r="C165" s="111">
        <f>IF(Публикации!$D165="Учебник с другим грифом",1,0)</f>
        <v>0</v>
      </c>
      <c r="D165" s="111">
        <f>IF(Публикации!$D165="Учебник без грифа",1,0)</f>
        <v>0</v>
      </c>
      <c r="E165" s="111">
        <f>IF(Публикации!$D165="Электронный учебник",1,0)</f>
        <v>0</v>
      </c>
      <c r="F165" s="111">
        <f>IF(Публикации!$D165="Учебное пособие с грифом УМО",1,0)</f>
        <v>0</v>
      </c>
      <c r="G165" s="111">
        <f>IF(Публикации!$D165="Учебное пособие с грифом Минобрнауки России",1,0)</f>
        <v>0</v>
      </c>
      <c r="H165" s="111">
        <f>IF(Публикации!$D165="Учебное пособие с другим грифом",1,0)</f>
        <v>0</v>
      </c>
      <c r="I165" s="111">
        <f>IF(Публикации!$D165="Учебное пособие без грифа",1,0)</f>
        <v>0</v>
      </c>
      <c r="J165" s="111">
        <f>IF(Публикации!$D165="Учебная программа",1,0)</f>
        <v>0</v>
      </c>
      <c r="K165" s="111">
        <f>IF(Публикации!$D165="Монография, изданная в РФ",1,0)</f>
        <v>0</v>
      </c>
      <c r="L165" s="111">
        <f>IF(Публикации!$D165="Монография, изданная зарубежом",1,0)</f>
        <v>0</v>
      </c>
      <c r="M165" s="111">
        <f>IF(Публикации!$D165="Индексируемая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65" s="111">
        <f>IF(Публикации!$D165="Индексируемая РИНЦ статья в прочих российских изданиях",1,0)</f>
        <v>1</v>
      </c>
      <c r="O165" s="111">
        <f>IF(Публикации!$D165="Индексируемая SCOPUS статья в зарубежных изданиях и сборниках трудов",1,0)</f>
        <v>0</v>
      </c>
      <c r="P165" s="111">
        <f>IF(Публикации!$D165="Индексируемая Web Of Science‎ статья в зарубежных изданиях и сборниках трудов",1,0)</f>
        <v>0</v>
      </c>
      <c r="Q165" s="111">
        <f>IF(Публикации!$D165="Неиндексируемая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65" s="111">
        <f>IF(Публикации!$D165="Неиндексируемая SCOPUS статья в зарубежных сборниках трудов и конференций",1,0)</f>
        <v>0</v>
      </c>
      <c r="S165" s="111">
        <f>IF(Публикации!$D165="Неиндексируемая Web Of Science‎ статья в зарубежных сборниках трудов и конференций",1,0)</f>
        <v>0</v>
      </c>
      <c r="T165" s="111">
        <f>IF(Публикации!$D165="Кафедральный сборник статей",1,0)</f>
        <v>0</v>
      </c>
      <c r="U165" s="111">
        <f>IF(Публикации!$D165="Сборник научных трудов филиала",1,0)</f>
        <v>0</v>
      </c>
      <c r="V165" s="111">
        <f>IF(Публикации!$D165="Методическое пособие",1,0)</f>
        <v>0</v>
      </c>
      <c r="W165" s="157">
        <f t="shared" si="1"/>
        <v>1</v>
      </c>
    </row>
    <row r="166" spans="1:23" ht="12.75" x14ac:dyDescent="0.2">
      <c r="A166" s="111">
        <f>IF(Публикации!$D166="Учебник с грифом УМО",1,0)</f>
        <v>0</v>
      </c>
      <c r="B166" s="111">
        <f>IF(Публикации!$D166="Учебник с грифом Минобрнауки России",1,0)</f>
        <v>0</v>
      </c>
      <c r="C166" s="111">
        <f>IF(Публикации!$D166="Учебник с другим грифом",1,0)</f>
        <v>0</v>
      </c>
      <c r="D166" s="111">
        <f>IF(Публикации!$D166="Учебник без грифа",1,0)</f>
        <v>0</v>
      </c>
      <c r="E166" s="111">
        <f>IF(Публикации!$D166="Электронный учебник",1,0)</f>
        <v>0</v>
      </c>
      <c r="F166" s="111">
        <f>IF(Публикации!$D166="Учебное пособие с грифом УМО",1,0)</f>
        <v>0</v>
      </c>
      <c r="G166" s="111">
        <f>IF(Публикации!$D166="Учебное пособие с грифом Минобрнауки России",1,0)</f>
        <v>0</v>
      </c>
      <c r="H166" s="111">
        <f>IF(Публикации!$D166="Учебное пособие с другим грифом",1,0)</f>
        <v>0</v>
      </c>
      <c r="I166" s="111">
        <f>IF(Публикации!$D166="Учебное пособие без грифа",1,0)</f>
        <v>0</v>
      </c>
      <c r="J166" s="111">
        <f>IF(Публикации!$D166="Учебная программа",1,0)</f>
        <v>0</v>
      </c>
      <c r="K166" s="111">
        <f>IF(Публикации!$D166="Монография, изданная в РФ",1,0)</f>
        <v>0</v>
      </c>
      <c r="L166" s="111">
        <f>IF(Публикации!$D166="Монография, изданная зарубежом",1,0)</f>
        <v>0</v>
      </c>
      <c r="M166" s="111">
        <f>IF(Публикации!$D166="Индексируемая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66" s="111">
        <f>IF(Публикации!$D166="Индексируемая РИНЦ статья в прочих российских изданиях",1,0)</f>
        <v>1</v>
      </c>
      <c r="O166" s="111">
        <f>IF(Публикации!$D166="Индексируемая SCOPUS статья в зарубежных изданиях и сборниках трудов",1,0)</f>
        <v>0</v>
      </c>
      <c r="P166" s="111">
        <f>IF(Публикации!$D166="Индексируемая Web Of Science‎ статья в зарубежных изданиях и сборниках трудов",1,0)</f>
        <v>0</v>
      </c>
      <c r="Q166" s="111">
        <f>IF(Публикации!$D166="Неиндексируемая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66" s="111">
        <f>IF(Публикации!$D166="Неиндексируемая SCOPUS статья в зарубежных сборниках трудов и конференций",1,0)</f>
        <v>0</v>
      </c>
      <c r="S166" s="111">
        <f>IF(Публикации!$D166="Неиндексируемая Web Of Science‎ статья в зарубежных сборниках трудов и конференций",1,0)</f>
        <v>0</v>
      </c>
      <c r="T166" s="111">
        <f>IF(Публикации!$D166="Кафедральный сборник статей",1,0)</f>
        <v>0</v>
      </c>
      <c r="U166" s="111">
        <f>IF(Публикации!$D166="Сборник научных трудов филиала",1,0)</f>
        <v>0</v>
      </c>
      <c r="V166" s="111">
        <f>IF(Публикации!$D166="Методическое пособие",1,0)</f>
        <v>0</v>
      </c>
      <c r="W166" s="157">
        <f t="shared" si="1"/>
        <v>1</v>
      </c>
    </row>
    <row r="167" spans="1:23" ht="12.75" x14ac:dyDescent="0.2">
      <c r="A167" s="111">
        <f>IF(Публикации!$D167="Учебник с грифом УМО",1,0)</f>
        <v>0</v>
      </c>
      <c r="B167" s="111">
        <f>IF(Публикации!$D167="Учебник с грифом Минобрнауки России",1,0)</f>
        <v>0</v>
      </c>
      <c r="C167" s="111">
        <f>IF(Публикации!$D167="Учебник с другим грифом",1,0)</f>
        <v>0</v>
      </c>
      <c r="D167" s="111">
        <f>IF(Публикации!$D167="Учебник без грифа",1,0)</f>
        <v>0</v>
      </c>
      <c r="E167" s="111">
        <f>IF(Публикации!$D167="Электронный учебник",1,0)</f>
        <v>0</v>
      </c>
      <c r="F167" s="111">
        <f>IF(Публикации!$D167="Учебное пособие с грифом УМО",1,0)</f>
        <v>0</v>
      </c>
      <c r="G167" s="111">
        <f>IF(Публикации!$D167="Учебное пособие с грифом Минобрнауки России",1,0)</f>
        <v>0</v>
      </c>
      <c r="H167" s="111">
        <f>IF(Публикации!$D167="Учебное пособие с другим грифом",1,0)</f>
        <v>0</v>
      </c>
      <c r="I167" s="111">
        <f>IF(Публикации!$D167="Учебное пособие без грифа",1,0)</f>
        <v>0</v>
      </c>
      <c r="J167" s="111">
        <f>IF(Публикации!$D167="Учебная программа",1,0)</f>
        <v>0</v>
      </c>
      <c r="K167" s="111">
        <f>IF(Публикации!$D167="Монография, изданная в РФ",1,0)</f>
        <v>0</v>
      </c>
      <c r="L167" s="111">
        <f>IF(Публикации!$D167="Монография, изданная зарубежом",1,0)</f>
        <v>0</v>
      </c>
      <c r="M167" s="111">
        <f>IF(Публикации!$D167="Индексируемая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67" s="111">
        <f>IF(Публикации!$D167="Индексируемая РИНЦ статья в прочих российских изданиях",1,0)</f>
        <v>1</v>
      </c>
      <c r="O167" s="111">
        <f>IF(Публикации!$D167="Индексируемая SCOPUS статья в зарубежных изданиях и сборниках трудов",1,0)</f>
        <v>0</v>
      </c>
      <c r="P167" s="111">
        <f>IF(Публикации!$D167="Индексируемая Web Of Science‎ статья в зарубежных изданиях и сборниках трудов",1,0)</f>
        <v>0</v>
      </c>
      <c r="Q167" s="111">
        <f>IF(Публикации!$D167="Неиндексируемая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67" s="111">
        <f>IF(Публикации!$D167="Неиндексируемая SCOPUS статья в зарубежных сборниках трудов и конференций",1,0)</f>
        <v>0</v>
      </c>
      <c r="S167" s="111">
        <f>IF(Публикации!$D167="Неиндексируемая Web Of Science‎ статья в зарубежных сборниках трудов и конференций",1,0)</f>
        <v>0</v>
      </c>
      <c r="T167" s="111">
        <f>IF(Публикации!$D167="Кафедральный сборник статей",1,0)</f>
        <v>0</v>
      </c>
      <c r="U167" s="111">
        <f>IF(Публикации!$D167="Сборник научных трудов филиала",1,0)</f>
        <v>0</v>
      </c>
      <c r="V167" s="111">
        <f>IF(Публикации!$D167="Методическое пособие",1,0)</f>
        <v>0</v>
      </c>
      <c r="W167" s="157">
        <f t="shared" si="1"/>
        <v>1</v>
      </c>
    </row>
    <row r="168" spans="1:23" ht="12.75" x14ac:dyDescent="0.2">
      <c r="A168" s="111">
        <f>IF(Публикации!$D168="Учебник с грифом УМО",1,0)</f>
        <v>0</v>
      </c>
      <c r="B168" s="111">
        <f>IF(Публикации!$D168="Учебник с грифом Минобрнауки России",1,0)</f>
        <v>0</v>
      </c>
      <c r="C168" s="111">
        <f>IF(Публикации!$D168="Учебник с другим грифом",1,0)</f>
        <v>0</v>
      </c>
      <c r="D168" s="111">
        <f>IF(Публикации!$D168="Учебник без грифа",1,0)</f>
        <v>0</v>
      </c>
      <c r="E168" s="111">
        <f>IF(Публикации!$D168="Электронный учебник",1,0)</f>
        <v>0</v>
      </c>
      <c r="F168" s="111">
        <f>IF(Публикации!$D168="Учебное пособие с грифом УМО",1,0)</f>
        <v>0</v>
      </c>
      <c r="G168" s="111">
        <f>IF(Публикации!$D168="Учебное пособие с грифом Минобрнауки России",1,0)</f>
        <v>0</v>
      </c>
      <c r="H168" s="111">
        <f>IF(Публикации!$D168="Учебное пособие с другим грифом",1,0)</f>
        <v>0</v>
      </c>
      <c r="I168" s="111">
        <f>IF(Публикации!$D168="Учебное пособие без грифа",1,0)</f>
        <v>0</v>
      </c>
      <c r="J168" s="111">
        <f>IF(Публикации!$D168="Учебная программа",1,0)</f>
        <v>0</v>
      </c>
      <c r="K168" s="111">
        <f>IF(Публикации!$D168="Монография, изданная в РФ",1,0)</f>
        <v>0</v>
      </c>
      <c r="L168" s="111">
        <f>IF(Публикации!$D168="Монография, изданная зарубежом",1,0)</f>
        <v>0</v>
      </c>
      <c r="M168" s="111">
        <f>IF(Публикации!$D168="Индексируемая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68" s="111">
        <f>IF(Публикации!$D168="Индексируемая РИНЦ статья в прочих российских изданиях",1,0)</f>
        <v>0</v>
      </c>
      <c r="O168" s="111">
        <f>IF(Публикации!$D168="Индексируемая SCOPUS статья в зарубежных изданиях и сборниках трудов",1,0)</f>
        <v>1</v>
      </c>
      <c r="P168" s="111">
        <f>IF(Публикации!$D168="Индексируемая Web Of Science‎ статья в зарубежных изданиях и сборниках трудов",1,0)</f>
        <v>0</v>
      </c>
      <c r="Q168" s="111">
        <f>IF(Публикации!$D168="Неиндексируемая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68" s="111">
        <f>IF(Публикации!$D168="Неиндексируемая SCOPUS статья в зарубежных сборниках трудов и конференций",1,0)</f>
        <v>0</v>
      </c>
      <c r="S168" s="111">
        <f>IF(Публикации!$D168="Неиндексируемая Web Of Science‎ статья в зарубежных сборниках трудов и конференций",1,0)</f>
        <v>0</v>
      </c>
      <c r="T168" s="111">
        <f>IF(Публикации!$D168="Кафедральный сборник статей",1,0)</f>
        <v>0</v>
      </c>
      <c r="U168" s="111">
        <f>IF(Публикации!$D168="Сборник научных трудов филиала",1,0)</f>
        <v>0</v>
      </c>
      <c r="V168" s="111">
        <f>IF(Публикации!$D168="Методическое пособие",1,0)</f>
        <v>0</v>
      </c>
      <c r="W168" s="157">
        <f t="shared" si="1"/>
        <v>1</v>
      </c>
    </row>
    <row r="169" spans="1:23" ht="12.75" x14ac:dyDescent="0.2">
      <c r="A169" s="111">
        <f>IF(Публикации!$D169="Учебник с грифом УМО",1,0)</f>
        <v>0</v>
      </c>
      <c r="B169" s="111">
        <f>IF(Публикации!$D169="Учебник с грифом Минобрнауки России",1,0)</f>
        <v>0</v>
      </c>
      <c r="C169" s="111">
        <f>IF(Публикации!$D169="Учебник с другим грифом",1,0)</f>
        <v>0</v>
      </c>
      <c r="D169" s="111">
        <f>IF(Публикации!$D169="Учебник без грифа",1,0)</f>
        <v>0</v>
      </c>
      <c r="E169" s="111">
        <f>IF(Публикации!$D169="Электронный учебник",1,0)</f>
        <v>0</v>
      </c>
      <c r="F169" s="111">
        <f>IF(Публикации!$D169="Учебное пособие с грифом УМО",1,0)</f>
        <v>0</v>
      </c>
      <c r="G169" s="111">
        <f>IF(Публикации!$D169="Учебное пособие с грифом Минобрнауки России",1,0)</f>
        <v>0</v>
      </c>
      <c r="H169" s="111">
        <f>IF(Публикации!$D169="Учебное пособие с другим грифом",1,0)</f>
        <v>0</v>
      </c>
      <c r="I169" s="111">
        <f>IF(Публикации!$D169="Учебное пособие без грифа",1,0)</f>
        <v>0</v>
      </c>
      <c r="J169" s="111">
        <f>IF(Публикации!$D169="Учебная программа",1,0)</f>
        <v>0</v>
      </c>
      <c r="K169" s="111">
        <f>IF(Публикации!$D169="Монография, изданная в РФ",1,0)</f>
        <v>0</v>
      </c>
      <c r="L169" s="111">
        <f>IF(Публикации!$D169="Монография, изданная зарубежом",1,0)</f>
        <v>0</v>
      </c>
      <c r="M169" s="111">
        <f>IF(Публикации!$D169="Индексируемая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69" s="111">
        <f>IF(Публикации!$D169="Индексируемая РИНЦ статья в прочих российских изданиях",1,0)</f>
        <v>1</v>
      </c>
      <c r="O169" s="111">
        <f>IF(Публикации!$D169="Индексируемая SCOPUS статья в зарубежных изданиях и сборниках трудов",1,0)</f>
        <v>0</v>
      </c>
      <c r="P169" s="111">
        <f>IF(Публикации!$D169="Индексируемая Web Of Science‎ статья в зарубежных изданиях и сборниках трудов",1,0)</f>
        <v>0</v>
      </c>
      <c r="Q169" s="111">
        <f>IF(Публикации!$D169="Неиндексируемая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69" s="111">
        <f>IF(Публикации!$D169="Неиндексируемая SCOPUS статья в зарубежных сборниках трудов и конференций",1,0)</f>
        <v>0</v>
      </c>
      <c r="S169" s="111">
        <f>IF(Публикации!$D169="Неиндексируемая Web Of Science‎ статья в зарубежных сборниках трудов и конференций",1,0)</f>
        <v>0</v>
      </c>
      <c r="T169" s="111">
        <f>IF(Публикации!$D169="Кафедральный сборник статей",1,0)</f>
        <v>0</v>
      </c>
      <c r="U169" s="111">
        <f>IF(Публикации!$D169="Сборник научных трудов филиала",1,0)</f>
        <v>0</v>
      </c>
      <c r="V169" s="111">
        <f>IF(Публикации!$D169="Методическое пособие",1,0)</f>
        <v>0</v>
      </c>
      <c r="W169" s="157">
        <f t="shared" si="1"/>
        <v>1</v>
      </c>
    </row>
    <row r="170" spans="1:23" ht="12.75" x14ac:dyDescent="0.2">
      <c r="A170" s="111">
        <f>IF(Публикации!$D170="Учебник с грифом УМО",1,0)</f>
        <v>0</v>
      </c>
      <c r="B170" s="111">
        <f>IF(Публикации!$D170="Учебник с грифом Минобрнауки России",1,0)</f>
        <v>0</v>
      </c>
      <c r="C170" s="111">
        <f>IF(Публикации!$D170="Учебник с другим грифом",1,0)</f>
        <v>0</v>
      </c>
      <c r="D170" s="111">
        <f>IF(Публикации!$D170="Учебник без грифа",1,0)</f>
        <v>0</v>
      </c>
      <c r="E170" s="111">
        <f>IF(Публикации!$D170="Электронный учебник",1,0)</f>
        <v>0</v>
      </c>
      <c r="F170" s="111">
        <f>IF(Публикации!$D170="Учебное пособие с грифом УМО",1,0)</f>
        <v>0</v>
      </c>
      <c r="G170" s="111">
        <f>IF(Публикации!$D170="Учебное пособие с грифом Минобрнауки России",1,0)</f>
        <v>0</v>
      </c>
      <c r="H170" s="111">
        <f>IF(Публикации!$D170="Учебное пособие с другим грифом",1,0)</f>
        <v>0</v>
      </c>
      <c r="I170" s="111">
        <f>IF(Публикации!$D170="Учебное пособие без грифа",1,0)</f>
        <v>0</v>
      </c>
      <c r="J170" s="111">
        <f>IF(Публикации!$D170="Учебная программа",1,0)</f>
        <v>0</v>
      </c>
      <c r="K170" s="111">
        <f>IF(Публикации!$D170="Монография, изданная в РФ",1,0)</f>
        <v>0</v>
      </c>
      <c r="L170" s="111">
        <f>IF(Публикации!$D170="Монография, изданная зарубежом",1,0)</f>
        <v>0</v>
      </c>
      <c r="M170" s="111">
        <f>IF(Публикации!$D170="Индексируемая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70" s="111">
        <f>IF(Публикации!$D170="Индексируемая РИНЦ статья в прочих российских изданиях",1,0)</f>
        <v>1</v>
      </c>
      <c r="O170" s="111">
        <f>IF(Публикации!$D170="Индексируемая SCOPUS статья в зарубежных изданиях и сборниках трудов",1,0)</f>
        <v>0</v>
      </c>
      <c r="P170" s="111">
        <f>IF(Публикации!$D170="Индексируемая Web Of Science‎ статья в зарубежных изданиях и сборниках трудов",1,0)</f>
        <v>0</v>
      </c>
      <c r="Q170" s="111">
        <f>IF(Публикации!$D170="Неиндексируемая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70" s="111">
        <f>IF(Публикации!$D170="Неиндексируемая SCOPUS статья в зарубежных сборниках трудов и конференций",1,0)</f>
        <v>0</v>
      </c>
      <c r="S170" s="111">
        <f>IF(Публикации!$D170="Неиндексируемая Web Of Science‎ статья в зарубежных сборниках трудов и конференций",1,0)</f>
        <v>0</v>
      </c>
      <c r="T170" s="111">
        <f>IF(Публикации!$D170="Кафедральный сборник статей",1,0)</f>
        <v>0</v>
      </c>
      <c r="U170" s="111">
        <f>IF(Публикации!$D170="Сборник научных трудов филиала",1,0)</f>
        <v>0</v>
      </c>
      <c r="V170" s="111">
        <f>IF(Публикации!$D170="Методическое пособие",1,0)</f>
        <v>0</v>
      </c>
      <c r="W170" s="157">
        <f t="shared" si="1"/>
        <v>1</v>
      </c>
    </row>
    <row r="171" spans="1:23" ht="12.75" x14ac:dyDescent="0.2">
      <c r="A171" s="111">
        <f>IF(Публикации!$D171="Учебник с грифом УМО",1,0)</f>
        <v>0</v>
      </c>
      <c r="B171" s="111">
        <f>IF(Публикации!$D171="Учебник с грифом Минобрнауки России",1,0)</f>
        <v>0</v>
      </c>
      <c r="C171" s="111">
        <f>IF(Публикации!$D171="Учебник с другим грифом",1,0)</f>
        <v>0</v>
      </c>
      <c r="D171" s="111">
        <f>IF(Публикации!$D171="Учебник без грифа",1,0)</f>
        <v>0</v>
      </c>
      <c r="E171" s="111">
        <f>IF(Публикации!$D171="Электронный учебник",1,0)</f>
        <v>0</v>
      </c>
      <c r="F171" s="111">
        <f>IF(Публикации!$D171="Учебное пособие с грифом УМО",1,0)</f>
        <v>0</v>
      </c>
      <c r="G171" s="111">
        <f>IF(Публикации!$D171="Учебное пособие с грифом Минобрнауки России",1,0)</f>
        <v>0</v>
      </c>
      <c r="H171" s="111">
        <f>IF(Публикации!$D171="Учебное пособие с другим грифом",1,0)</f>
        <v>0</v>
      </c>
      <c r="I171" s="111">
        <f>IF(Публикации!$D171="Учебное пособие без грифа",1,0)</f>
        <v>0</v>
      </c>
      <c r="J171" s="111">
        <f>IF(Публикации!$D171="Учебная программа",1,0)</f>
        <v>0</v>
      </c>
      <c r="K171" s="111">
        <f>IF(Публикации!$D171="Монография, изданная в РФ",1,0)</f>
        <v>0</v>
      </c>
      <c r="L171" s="111">
        <f>IF(Публикации!$D171="Монография, изданная зарубежом",1,0)</f>
        <v>0</v>
      </c>
      <c r="M171" s="111">
        <f>IF(Публикации!$D171="Индексируемая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71" s="111">
        <f>IF(Публикации!$D171="Индексируемая РИНЦ статья в прочих российских изданиях",1,0)</f>
        <v>1</v>
      </c>
      <c r="O171" s="111">
        <f>IF(Публикации!$D171="Индексируемая SCOPUS статья в зарубежных изданиях и сборниках трудов",1,0)</f>
        <v>0</v>
      </c>
      <c r="P171" s="111">
        <f>IF(Публикации!$D171="Индексируемая Web Of Science‎ статья в зарубежных изданиях и сборниках трудов",1,0)</f>
        <v>0</v>
      </c>
      <c r="Q171" s="111">
        <f>IF(Публикации!$D171="Неиндексируемая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71" s="111">
        <f>IF(Публикации!$D171="Неиндексируемая SCOPUS статья в зарубежных сборниках трудов и конференций",1,0)</f>
        <v>0</v>
      </c>
      <c r="S171" s="111">
        <f>IF(Публикации!$D171="Неиндексируемая Web Of Science‎ статья в зарубежных сборниках трудов и конференций",1,0)</f>
        <v>0</v>
      </c>
      <c r="T171" s="111">
        <f>IF(Публикации!$D171="Кафедральный сборник статей",1,0)</f>
        <v>0</v>
      </c>
      <c r="U171" s="111">
        <f>IF(Публикации!$D171="Сборник научных трудов филиала",1,0)</f>
        <v>0</v>
      </c>
      <c r="V171" s="111">
        <f>IF(Публикации!$D171="Методическое пособие",1,0)</f>
        <v>0</v>
      </c>
      <c r="W171" s="157">
        <f t="shared" si="1"/>
        <v>1</v>
      </c>
    </row>
    <row r="172" spans="1:23" ht="12.75" x14ac:dyDescent="0.2">
      <c r="A172" s="111">
        <f>IF(Публикации!$D172="Учебник с грифом УМО",1,0)</f>
        <v>0</v>
      </c>
      <c r="B172" s="111">
        <f>IF(Публикации!$D172="Учебник с грифом Минобрнауки России",1,0)</f>
        <v>0</v>
      </c>
      <c r="C172" s="111">
        <f>IF(Публикации!$D172="Учебник с другим грифом",1,0)</f>
        <v>0</v>
      </c>
      <c r="D172" s="111">
        <f>IF(Публикации!$D172="Учебник без грифа",1,0)</f>
        <v>0</v>
      </c>
      <c r="E172" s="111">
        <f>IF(Публикации!$D172="Электронный учебник",1,0)</f>
        <v>0</v>
      </c>
      <c r="F172" s="111">
        <f>IF(Публикации!$D172="Учебное пособие с грифом УМО",1,0)</f>
        <v>0</v>
      </c>
      <c r="G172" s="111">
        <f>IF(Публикации!$D172="Учебное пособие с грифом Минобрнауки России",1,0)</f>
        <v>0</v>
      </c>
      <c r="H172" s="111">
        <f>IF(Публикации!$D172="Учебное пособие с другим грифом",1,0)</f>
        <v>0</v>
      </c>
      <c r="I172" s="111">
        <f>IF(Публикации!$D172="Учебное пособие без грифа",1,0)</f>
        <v>0</v>
      </c>
      <c r="J172" s="111">
        <f>IF(Публикации!$D172="Учебная программа",1,0)</f>
        <v>0</v>
      </c>
      <c r="K172" s="111">
        <f>IF(Публикации!$D172="Монография, изданная в РФ",1,0)</f>
        <v>0</v>
      </c>
      <c r="L172" s="111">
        <f>IF(Публикации!$D172="Монография, изданная зарубежом",1,0)</f>
        <v>0</v>
      </c>
      <c r="M172" s="111">
        <f>IF(Публикации!$D172="Индексируемая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72" s="111">
        <f>IF(Публикации!$D172="Индексируемая РИНЦ статья в прочих российских изданиях",1,0)</f>
        <v>0</v>
      </c>
      <c r="O172" s="111">
        <f>IF(Публикации!$D172="Индексируемая SCOPUS статья в зарубежных изданиях и сборниках трудов",1,0)</f>
        <v>1</v>
      </c>
      <c r="P172" s="111">
        <f>IF(Публикации!$D172="Индексируемая Web Of Science‎ статья в зарубежных изданиях и сборниках трудов",1,0)</f>
        <v>0</v>
      </c>
      <c r="Q172" s="111">
        <f>IF(Публикации!$D172="Неиндексируемая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72" s="111">
        <f>IF(Публикации!$D172="Неиндексируемая SCOPUS статья в зарубежных сборниках трудов и конференций",1,0)</f>
        <v>0</v>
      </c>
      <c r="S172" s="111">
        <f>IF(Публикации!$D172="Неиндексируемая Web Of Science‎ статья в зарубежных сборниках трудов и конференций",1,0)</f>
        <v>0</v>
      </c>
      <c r="T172" s="111">
        <f>IF(Публикации!$D172="Кафедральный сборник статей",1,0)</f>
        <v>0</v>
      </c>
      <c r="U172" s="111">
        <f>IF(Публикации!$D172="Сборник научных трудов филиала",1,0)</f>
        <v>0</v>
      </c>
      <c r="V172" s="111">
        <f>IF(Публикации!$D172="Методическое пособие",1,0)</f>
        <v>0</v>
      </c>
      <c r="W172" s="157">
        <f t="shared" si="1"/>
        <v>1</v>
      </c>
    </row>
    <row r="173" spans="1:23" ht="12.75" x14ac:dyDescent="0.2">
      <c r="A173" s="111">
        <f>IF(Публикации!$D173="Учебник с грифом УМО",1,0)</f>
        <v>0</v>
      </c>
      <c r="B173" s="111">
        <f>IF(Публикации!$D173="Учебник с грифом Минобрнауки России",1,0)</f>
        <v>0</v>
      </c>
      <c r="C173" s="111">
        <f>IF(Публикации!$D173="Учебник с другим грифом",1,0)</f>
        <v>0</v>
      </c>
      <c r="D173" s="111">
        <f>IF(Публикации!$D173="Учебник без грифа",1,0)</f>
        <v>0</v>
      </c>
      <c r="E173" s="111">
        <f>IF(Публикации!$D173="Электронный учебник",1,0)</f>
        <v>0</v>
      </c>
      <c r="F173" s="111">
        <f>IF(Публикации!$D173="Учебное пособие с грифом УМО",1,0)</f>
        <v>0</v>
      </c>
      <c r="G173" s="111">
        <f>IF(Публикации!$D173="Учебное пособие с грифом Минобрнауки России",1,0)</f>
        <v>0</v>
      </c>
      <c r="H173" s="111">
        <f>IF(Публикации!$D173="Учебное пособие с другим грифом",1,0)</f>
        <v>0</v>
      </c>
      <c r="I173" s="111">
        <f>IF(Публикации!$D173="Учебное пособие без грифа",1,0)</f>
        <v>0</v>
      </c>
      <c r="J173" s="111">
        <f>IF(Публикации!$D173="Учебная программа",1,0)</f>
        <v>0</v>
      </c>
      <c r="K173" s="111">
        <f>IF(Публикации!$D173="Монография, изданная в РФ",1,0)</f>
        <v>0</v>
      </c>
      <c r="L173" s="111">
        <f>IF(Публикации!$D173="Монография, изданная зарубежом",1,0)</f>
        <v>0</v>
      </c>
      <c r="M173" s="111">
        <f>IF(Публикации!$D173="Индексируемая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73" s="111">
        <f>IF(Публикации!$D173="Индексируемая РИНЦ статья в прочих российских изданиях",1,0)</f>
        <v>1</v>
      </c>
      <c r="O173" s="111">
        <f>IF(Публикации!$D173="Индексируемая SCOPUS статья в зарубежных изданиях и сборниках трудов",1,0)</f>
        <v>0</v>
      </c>
      <c r="P173" s="111">
        <f>IF(Публикации!$D173="Индексируемая Web Of Science‎ статья в зарубежных изданиях и сборниках трудов",1,0)</f>
        <v>0</v>
      </c>
      <c r="Q173" s="111">
        <f>IF(Публикации!$D173="Неиндексируемая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73" s="111">
        <f>IF(Публикации!$D173="Неиндексируемая SCOPUS статья в зарубежных сборниках трудов и конференций",1,0)</f>
        <v>0</v>
      </c>
      <c r="S173" s="111">
        <f>IF(Публикации!$D173="Неиндексируемая Web Of Science‎ статья в зарубежных сборниках трудов и конференций",1,0)</f>
        <v>0</v>
      </c>
      <c r="T173" s="111">
        <f>IF(Публикации!$D173="Кафедральный сборник статей",1,0)</f>
        <v>0</v>
      </c>
      <c r="U173" s="111">
        <f>IF(Публикации!$D173="Сборник научных трудов филиала",1,0)</f>
        <v>0</v>
      </c>
      <c r="V173" s="111">
        <f>IF(Публикации!$D173="Методическое пособие",1,0)</f>
        <v>0</v>
      </c>
      <c r="W173" s="157">
        <f t="shared" si="1"/>
        <v>1</v>
      </c>
    </row>
    <row r="174" spans="1:23" ht="12.75" x14ac:dyDescent="0.2">
      <c r="A174" s="111">
        <f>IF(Публикации!$D174="Учебник с грифом УМО",1,0)</f>
        <v>0</v>
      </c>
      <c r="B174" s="111">
        <f>IF(Публикации!$D174="Учебник с грифом Минобрнауки России",1,0)</f>
        <v>0</v>
      </c>
      <c r="C174" s="111">
        <f>IF(Публикации!$D174="Учебник с другим грифом",1,0)</f>
        <v>0</v>
      </c>
      <c r="D174" s="111">
        <f>IF(Публикации!$D174="Учебник без грифа",1,0)</f>
        <v>0</v>
      </c>
      <c r="E174" s="111">
        <f>IF(Публикации!$D174="Электронный учебник",1,0)</f>
        <v>0</v>
      </c>
      <c r="F174" s="111">
        <f>IF(Публикации!$D174="Учебное пособие с грифом УМО",1,0)</f>
        <v>0</v>
      </c>
      <c r="G174" s="111">
        <f>IF(Публикации!$D174="Учебное пособие с грифом Минобрнауки России",1,0)</f>
        <v>0</v>
      </c>
      <c r="H174" s="111">
        <f>IF(Публикации!$D174="Учебное пособие с другим грифом",1,0)</f>
        <v>0</v>
      </c>
      <c r="I174" s="111">
        <f>IF(Публикации!$D174="Учебное пособие без грифа",1,0)</f>
        <v>0</v>
      </c>
      <c r="J174" s="111">
        <f>IF(Публикации!$D174="Учебная программа",1,0)</f>
        <v>0</v>
      </c>
      <c r="K174" s="111">
        <f>IF(Публикации!$D174="Монография, изданная в РФ",1,0)</f>
        <v>0</v>
      </c>
      <c r="L174" s="111">
        <f>IF(Публикации!$D174="Монография, изданная зарубежом",1,0)</f>
        <v>0</v>
      </c>
      <c r="M174" s="111">
        <f>IF(Публикации!$D174="Индексируемая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74" s="111">
        <f>IF(Публикации!$D174="Индексируемая РИНЦ статья в прочих российских изданиях",1,0)</f>
        <v>1</v>
      </c>
      <c r="O174" s="111">
        <f>IF(Публикации!$D174="Индексируемая SCOPUS статья в зарубежных изданиях и сборниках трудов",1,0)</f>
        <v>0</v>
      </c>
      <c r="P174" s="111">
        <f>IF(Публикации!$D174="Индексируемая Web Of Science‎ статья в зарубежных изданиях и сборниках трудов",1,0)</f>
        <v>0</v>
      </c>
      <c r="Q174" s="111">
        <f>IF(Публикации!$D174="Неиндексируемая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74" s="111">
        <f>IF(Публикации!$D174="Неиндексируемая SCOPUS статья в зарубежных сборниках трудов и конференций",1,0)</f>
        <v>0</v>
      </c>
      <c r="S174" s="111">
        <f>IF(Публикации!$D174="Неиндексируемая Web Of Science‎ статья в зарубежных сборниках трудов и конференций",1,0)</f>
        <v>0</v>
      </c>
      <c r="T174" s="111">
        <f>IF(Публикации!$D174="Кафедральный сборник статей",1,0)</f>
        <v>0</v>
      </c>
      <c r="U174" s="111">
        <f>IF(Публикации!$D174="Сборник научных трудов филиала",1,0)</f>
        <v>0</v>
      </c>
      <c r="V174" s="111">
        <f>IF(Публикации!$D174="Методическое пособие",1,0)</f>
        <v>0</v>
      </c>
      <c r="W174" s="157">
        <f t="shared" si="1"/>
        <v>1</v>
      </c>
    </row>
    <row r="175" spans="1:23" ht="12.75" x14ac:dyDescent="0.2">
      <c r="A175" s="111">
        <f>IF(Публикации!$D175="Учебник с грифом УМО",1,0)</f>
        <v>0</v>
      </c>
      <c r="B175" s="111">
        <f>IF(Публикации!$D175="Учебник с грифом Минобрнауки России",1,0)</f>
        <v>0</v>
      </c>
      <c r="C175" s="111">
        <f>IF(Публикации!$D175="Учебник с другим грифом",1,0)</f>
        <v>0</v>
      </c>
      <c r="D175" s="111">
        <f>IF(Публикации!$D175="Учебник без грифа",1,0)</f>
        <v>0</v>
      </c>
      <c r="E175" s="111">
        <f>IF(Публикации!$D175="Электронный учебник",1,0)</f>
        <v>0</v>
      </c>
      <c r="F175" s="111">
        <f>IF(Публикации!$D175="Учебное пособие с грифом УМО",1,0)</f>
        <v>0</v>
      </c>
      <c r="G175" s="111">
        <f>IF(Публикации!$D175="Учебное пособие с грифом Минобрнауки России",1,0)</f>
        <v>0</v>
      </c>
      <c r="H175" s="111">
        <f>IF(Публикации!$D175="Учебное пособие с другим грифом",1,0)</f>
        <v>0</v>
      </c>
      <c r="I175" s="111">
        <f>IF(Публикации!$D175="Учебное пособие без грифа",1,0)</f>
        <v>0</v>
      </c>
      <c r="J175" s="111">
        <f>IF(Публикации!$D175="Учебная программа",1,0)</f>
        <v>0</v>
      </c>
      <c r="K175" s="111">
        <f>IF(Публикации!$D175="Монография, изданная в РФ",1,0)</f>
        <v>0</v>
      </c>
      <c r="L175" s="111">
        <f>IF(Публикации!$D175="Монография, изданная зарубежом",1,0)</f>
        <v>0</v>
      </c>
      <c r="M175" s="111">
        <f>IF(Публикации!$D175="Индексируемая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75" s="111">
        <f>IF(Публикации!$D175="Индексируемая РИНЦ статья в прочих российских изданиях",1,0)</f>
        <v>1</v>
      </c>
      <c r="O175" s="111">
        <f>IF(Публикации!$D175="Индексируемая SCOPUS статья в зарубежных изданиях и сборниках трудов",1,0)</f>
        <v>0</v>
      </c>
      <c r="P175" s="111">
        <f>IF(Публикации!$D175="Индексируемая Web Of Science‎ статья в зарубежных изданиях и сборниках трудов",1,0)</f>
        <v>0</v>
      </c>
      <c r="Q175" s="111">
        <f>IF(Публикации!$D175="Неиндексируемая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75" s="111">
        <f>IF(Публикации!$D175="Неиндексируемая SCOPUS статья в зарубежных сборниках трудов и конференций",1,0)</f>
        <v>0</v>
      </c>
      <c r="S175" s="111">
        <f>IF(Публикации!$D175="Неиндексируемая Web Of Science‎ статья в зарубежных сборниках трудов и конференций",1,0)</f>
        <v>0</v>
      </c>
      <c r="T175" s="111">
        <f>IF(Публикации!$D175="Кафедральный сборник статей",1,0)</f>
        <v>0</v>
      </c>
      <c r="U175" s="111">
        <f>IF(Публикации!$D175="Сборник научных трудов филиала",1,0)</f>
        <v>0</v>
      </c>
      <c r="V175" s="111">
        <f>IF(Публикации!$D175="Методическое пособие",1,0)</f>
        <v>0</v>
      </c>
      <c r="W175" s="157">
        <f t="shared" si="1"/>
        <v>1</v>
      </c>
    </row>
    <row r="176" spans="1:23" ht="12.75" x14ac:dyDescent="0.2">
      <c r="A176" s="111">
        <f>IF(Публикации!$D176="Учебник с грифом УМО",1,0)</f>
        <v>0</v>
      </c>
      <c r="B176" s="111">
        <f>IF(Публикации!$D176="Учебник с грифом Минобрнауки России",1,0)</f>
        <v>0</v>
      </c>
      <c r="C176" s="111">
        <f>IF(Публикации!$D176="Учебник с другим грифом",1,0)</f>
        <v>0</v>
      </c>
      <c r="D176" s="111">
        <f>IF(Публикации!$D176="Учебник без грифа",1,0)</f>
        <v>0</v>
      </c>
      <c r="E176" s="111">
        <f>IF(Публикации!$D176="Электронный учебник",1,0)</f>
        <v>0</v>
      </c>
      <c r="F176" s="111">
        <f>IF(Публикации!$D176="Учебное пособие с грифом УМО",1,0)</f>
        <v>0</v>
      </c>
      <c r="G176" s="111">
        <f>IF(Публикации!$D176="Учебное пособие с грифом Минобрнауки России",1,0)</f>
        <v>0</v>
      </c>
      <c r="H176" s="111">
        <f>IF(Публикации!$D176="Учебное пособие с другим грифом",1,0)</f>
        <v>0</v>
      </c>
      <c r="I176" s="111">
        <f>IF(Публикации!$D176="Учебное пособие без грифа",1,0)</f>
        <v>0</v>
      </c>
      <c r="J176" s="111">
        <f>IF(Публикации!$D176="Учебная программа",1,0)</f>
        <v>0</v>
      </c>
      <c r="K176" s="111">
        <f>IF(Публикации!$D176="Монография, изданная в РФ",1,0)</f>
        <v>1</v>
      </c>
      <c r="L176" s="111">
        <f>IF(Публикации!$D176="Монография, изданная зарубежом",1,0)</f>
        <v>0</v>
      </c>
      <c r="M176" s="111">
        <f>IF(Публикации!$D176="Индексируемая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76" s="111">
        <f>IF(Публикации!$D176="Индексируемая РИНЦ статья в прочих российских изданиях",1,0)</f>
        <v>0</v>
      </c>
      <c r="O176" s="111">
        <f>IF(Публикации!$D176="Индексируемая SCOPUS статья в зарубежных изданиях и сборниках трудов",1,0)</f>
        <v>0</v>
      </c>
      <c r="P176" s="111">
        <f>IF(Публикации!$D176="Индексируемая Web Of Science‎ статья в зарубежных изданиях и сборниках трудов",1,0)</f>
        <v>0</v>
      </c>
      <c r="Q176" s="111">
        <f>IF(Публикации!$D176="Неиндексируемая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76" s="111">
        <f>IF(Публикации!$D176="Неиндексируемая SCOPUS статья в зарубежных сборниках трудов и конференций",1,0)</f>
        <v>0</v>
      </c>
      <c r="S176" s="111">
        <f>IF(Публикации!$D176="Неиндексируемая Web Of Science‎ статья в зарубежных сборниках трудов и конференций",1,0)</f>
        <v>0</v>
      </c>
      <c r="T176" s="111">
        <f>IF(Публикации!$D176="Кафедральный сборник статей",1,0)</f>
        <v>0</v>
      </c>
      <c r="U176" s="111">
        <f>IF(Публикации!$D176="Сборник научных трудов филиала",1,0)</f>
        <v>0</v>
      </c>
      <c r="V176" s="111">
        <f>IF(Публикации!$D176="Методическое пособие",1,0)</f>
        <v>0</v>
      </c>
      <c r="W176" s="157">
        <f t="shared" si="1"/>
        <v>1</v>
      </c>
    </row>
    <row r="177" spans="1:23" ht="12.75" x14ac:dyDescent="0.2">
      <c r="A177" s="111">
        <f>IF(Публикации!$D177="Учебник с грифом УМО",1,0)</f>
        <v>0</v>
      </c>
      <c r="B177" s="111">
        <f>IF(Публикации!$D177="Учебник с грифом Минобрнауки России",1,0)</f>
        <v>0</v>
      </c>
      <c r="C177" s="111">
        <f>IF(Публикации!$D177="Учебник с другим грифом",1,0)</f>
        <v>0</v>
      </c>
      <c r="D177" s="111">
        <f>IF(Публикации!$D177="Учебник без грифа",1,0)</f>
        <v>0</v>
      </c>
      <c r="E177" s="111">
        <f>IF(Публикации!$D177="Электронный учебник",1,0)</f>
        <v>0</v>
      </c>
      <c r="F177" s="111">
        <f>IF(Публикации!$D177="Учебное пособие с грифом УМО",1,0)</f>
        <v>0</v>
      </c>
      <c r="G177" s="111">
        <f>IF(Публикации!$D177="Учебное пособие с грифом Минобрнауки России",1,0)</f>
        <v>0</v>
      </c>
      <c r="H177" s="111">
        <f>IF(Публикации!$D177="Учебное пособие с другим грифом",1,0)</f>
        <v>0</v>
      </c>
      <c r="I177" s="111">
        <f>IF(Публикации!$D177="Учебное пособие без грифа",1,0)</f>
        <v>0</v>
      </c>
      <c r="J177" s="111">
        <f>IF(Публикации!$D177="Учебная программа",1,0)</f>
        <v>0</v>
      </c>
      <c r="K177" s="111">
        <f>IF(Публикации!$D177="Монография, изданная в РФ",1,0)</f>
        <v>0</v>
      </c>
      <c r="L177" s="111">
        <f>IF(Публикации!$D177="Монография, изданная зарубежом",1,0)</f>
        <v>0</v>
      </c>
      <c r="M177" s="111">
        <f>IF(Публикации!$D177="Индексируемая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77" s="111">
        <f>IF(Публикации!$D177="Индексируемая РИНЦ статья в прочих российских изданиях",1,0)</f>
        <v>1</v>
      </c>
      <c r="O177" s="111">
        <f>IF(Публикации!$D177="Индексируемая SCOPUS статья в зарубежных изданиях и сборниках трудов",1,0)</f>
        <v>0</v>
      </c>
      <c r="P177" s="111">
        <f>IF(Публикации!$D177="Индексируемая Web Of Science‎ статья в зарубежных изданиях и сборниках трудов",1,0)</f>
        <v>0</v>
      </c>
      <c r="Q177" s="111">
        <f>IF(Публикации!$D177="Неиндексируемая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77" s="111">
        <f>IF(Публикации!$D177="Неиндексируемая SCOPUS статья в зарубежных сборниках трудов и конференций",1,0)</f>
        <v>0</v>
      </c>
      <c r="S177" s="111">
        <f>IF(Публикации!$D177="Неиндексируемая Web Of Science‎ статья в зарубежных сборниках трудов и конференций",1,0)</f>
        <v>0</v>
      </c>
      <c r="T177" s="111">
        <f>IF(Публикации!$D177="Кафедральный сборник статей",1,0)</f>
        <v>0</v>
      </c>
      <c r="U177" s="111">
        <f>IF(Публикации!$D177="Сборник научных трудов филиала",1,0)</f>
        <v>0</v>
      </c>
      <c r="V177" s="111">
        <f>IF(Публикации!$D177="Методическое пособие",1,0)</f>
        <v>0</v>
      </c>
      <c r="W177" s="157">
        <f t="shared" si="1"/>
        <v>1</v>
      </c>
    </row>
    <row r="178" spans="1:23" ht="12.75" x14ac:dyDescent="0.2">
      <c r="A178" s="111">
        <f>IF(Публикации!$D178="Учебник с грифом УМО",1,0)</f>
        <v>0</v>
      </c>
      <c r="B178" s="111">
        <f>IF(Публикации!$D178="Учебник с грифом Минобрнауки России",1,0)</f>
        <v>0</v>
      </c>
      <c r="C178" s="111">
        <f>IF(Публикации!$D178="Учебник с другим грифом",1,0)</f>
        <v>0</v>
      </c>
      <c r="D178" s="111">
        <f>IF(Публикации!$D178="Учебник без грифа",1,0)</f>
        <v>0</v>
      </c>
      <c r="E178" s="111">
        <f>IF(Публикации!$D178="Электронный учебник",1,0)</f>
        <v>0</v>
      </c>
      <c r="F178" s="111">
        <f>IF(Публикации!$D178="Учебное пособие с грифом УМО",1,0)</f>
        <v>0</v>
      </c>
      <c r="G178" s="111">
        <f>IF(Публикации!$D178="Учебное пособие с грифом Минобрнауки России",1,0)</f>
        <v>0</v>
      </c>
      <c r="H178" s="111">
        <f>IF(Публикации!$D178="Учебное пособие с другим грифом",1,0)</f>
        <v>0</v>
      </c>
      <c r="I178" s="111">
        <f>IF(Публикации!$D178="Учебное пособие без грифа",1,0)</f>
        <v>0</v>
      </c>
      <c r="J178" s="111">
        <f>IF(Публикации!$D178="Учебная программа",1,0)</f>
        <v>0</v>
      </c>
      <c r="K178" s="111">
        <f>IF(Публикации!$D178="Монография, изданная в РФ",1,0)</f>
        <v>0</v>
      </c>
      <c r="L178" s="111">
        <f>IF(Публикации!$D178="Монография, изданная зарубежом",1,0)</f>
        <v>0</v>
      </c>
      <c r="M178" s="111">
        <f>IF(Публикации!$D178="Индексируемая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78" s="111">
        <f>IF(Публикации!$D178="Индексируемая РИНЦ статья в прочих российских изданиях",1,0)</f>
        <v>1</v>
      </c>
      <c r="O178" s="111">
        <f>IF(Публикации!$D178="Индексируемая SCOPUS статья в зарубежных изданиях и сборниках трудов",1,0)</f>
        <v>0</v>
      </c>
      <c r="P178" s="111">
        <f>IF(Публикации!$D178="Индексируемая Web Of Science‎ статья в зарубежных изданиях и сборниках трудов",1,0)</f>
        <v>0</v>
      </c>
      <c r="Q178" s="111">
        <f>IF(Публикации!$D178="Неиндексируемая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78" s="111">
        <f>IF(Публикации!$D178="Неиндексируемая SCOPUS статья в зарубежных сборниках трудов и конференций",1,0)</f>
        <v>0</v>
      </c>
      <c r="S178" s="111">
        <f>IF(Публикации!$D178="Неиндексируемая Web Of Science‎ статья в зарубежных сборниках трудов и конференций",1,0)</f>
        <v>0</v>
      </c>
      <c r="T178" s="111">
        <f>IF(Публикации!$D178="Кафедральный сборник статей",1,0)</f>
        <v>0</v>
      </c>
      <c r="U178" s="111">
        <f>IF(Публикации!$D178="Сборник научных трудов филиала",1,0)</f>
        <v>0</v>
      </c>
      <c r="V178" s="111">
        <f>IF(Публикации!$D178="Методическое пособие",1,0)</f>
        <v>0</v>
      </c>
      <c r="W178" s="157">
        <f t="shared" si="1"/>
        <v>1</v>
      </c>
    </row>
    <row r="179" spans="1:23" ht="12.75" x14ac:dyDescent="0.2">
      <c r="A179" s="111">
        <f>IF(Публикации!$D179="Учебник с грифом УМО",1,0)</f>
        <v>0</v>
      </c>
      <c r="B179" s="111">
        <f>IF(Публикации!$D179="Учебник с грифом Минобрнауки России",1,0)</f>
        <v>0</v>
      </c>
      <c r="C179" s="111">
        <f>IF(Публикации!$D179="Учебник с другим грифом",1,0)</f>
        <v>0</v>
      </c>
      <c r="D179" s="111">
        <f>IF(Публикации!$D179="Учебник без грифа",1,0)</f>
        <v>0</v>
      </c>
      <c r="E179" s="111">
        <f>IF(Публикации!$D179="Электронный учебник",1,0)</f>
        <v>0</v>
      </c>
      <c r="F179" s="111">
        <f>IF(Публикации!$D179="Учебное пособие с грифом УМО",1,0)</f>
        <v>0</v>
      </c>
      <c r="G179" s="111">
        <f>IF(Публикации!$D179="Учебное пособие с грифом Минобрнауки России",1,0)</f>
        <v>0</v>
      </c>
      <c r="H179" s="111">
        <f>IF(Публикации!$D179="Учебное пособие с другим грифом",1,0)</f>
        <v>0</v>
      </c>
      <c r="I179" s="111">
        <f>IF(Публикации!$D179="Учебное пособие без грифа",1,0)</f>
        <v>0</v>
      </c>
      <c r="J179" s="111">
        <f>IF(Публикации!$D179="Учебная программа",1,0)</f>
        <v>0</v>
      </c>
      <c r="K179" s="111">
        <f>IF(Публикации!$D179="Монография, изданная в РФ",1,0)</f>
        <v>0</v>
      </c>
      <c r="L179" s="111">
        <f>IF(Публикации!$D179="Монография, изданная зарубежом",1,0)</f>
        <v>0</v>
      </c>
      <c r="M179" s="111">
        <f>IF(Публикации!$D179="Индексируемая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79" s="111">
        <f>IF(Публикации!$D179="Индексируемая РИНЦ статья в прочих российских изданиях",1,0)</f>
        <v>1</v>
      </c>
      <c r="O179" s="111">
        <f>IF(Публикации!$D179="Индексируемая SCOPUS статья в зарубежных изданиях и сборниках трудов",1,0)</f>
        <v>0</v>
      </c>
      <c r="P179" s="111">
        <f>IF(Публикации!$D179="Индексируемая Web Of Science‎ статья в зарубежных изданиях и сборниках трудов",1,0)</f>
        <v>0</v>
      </c>
      <c r="Q179" s="111">
        <f>IF(Публикации!$D179="Неиндексируемая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79" s="111">
        <f>IF(Публикации!$D179="Неиндексируемая SCOPUS статья в зарубежных сборниках трудов и конференций",1,0)</f>
        <v>0</v>
      </c>
      <c r="S179" s="111">
        <f>IF(Публикации!$D179="Неиндексируемая Web Of Science‎ статья в зарубежных сборниках трудов и конференций",1,0)</f>
        <v>0</v>
      </c>
      <c r="T179" s="111">
        <f>IF(Публикации!$D179="Кафедральный сборник статей",1,0)</f>
        <v>0</v>
      </c>
      <c r="U179" s="111">
        <f>IF(Публикации!$D179="Сборник научных трудов филиала",1,0)</f>
        <v>0</v>
      </c>
      <c r="V179" s="111">
        <f>IF(Публикации!$D179="Методическое пособие",1,0)</f>
        <v>0</v>
      </c>
      <c r="W179" s="157">
        <f t="shared" si="1"/>
        <v>1</v>
      </c>
    </row>
    <row r="180" spans="1:23" ht="12.75" x14ac:dyDescent="0.2">
      <c r="A180" s="111">
        <f>IF(Публикации!$D180="Учебник с грифом УМО",1,0)</f>
        <v>0</v>
      </c>
      <c r="B180" s="111">
        <f>IF(Публикации!$D180="Учебник с грифом Минобрнауки России",1,0)</f>
        <v>0</v>
      </c>
      <c r="C180" s="111">
        <f>IF(Публикации!$D180="Учебник с другим грифом",1,0)</f>
        <v>0</v>
      </c>
      <c r="D180" s="111">
        <f>IF(Публикации!$D180="Учебник без грифа",1,0)</f>
        <v>0</v>
      </c>
      <c r="E180" s="111">
        <f>IF(Публикации!$D180="Электронный учебник",1,0)</f>
        <v>0</v>
      </c>
      <c r="F180" s="111">
        <f>IF(Публикации!$D180="Учебное пособие с грифом УМО",1,0)</f>
        <v>0</v>
      </c>
      <c r="G180" s="111">
        <f>IF(Публикации!$D180="Учебное пособие с грифом Минобрнауки России",1,0)</f>
        <v>0</v>
      </c>
      <c r="H180" s="111">
        <f>IF(Публикации!$D180="Учебное пособие с другим грифом",1,0)</f>
        <v>0</v>
      </c>
      <c r="I180" s="111">
        <f>IF(Публикации!$D180="Учебное пособие без грифа",1,0)</f>
        <v>0</v>
      </c>
      <c r="J180" s="111">
        <f>IF(Публикации!$D180="Учебная программа",1,0)</f>
        <v>0</v>
      </c>
      <c r="K180" s="111">
        <f>IF(Публикации!$D180="Монография, изданная в РФ",1,0)</f>
        <v>0</v>
      </c>
      <c r="L180" s="111">
        <f>IF(Публикации!$D180="Монография, изданная зарубежом",1,0)</f>
        <v>0</v>
      </c>
      <c r="M180" s="111">
        <f>IF(Публикации!$D180="Индексируемая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80" s="111">
        <f>IF(Публикации!$D180="Индексируемая РИНЦ статья в прочих российских изданиях",1,0)</f>
        <v>1</v>
      </c>
      <c r="O180" s="111">
        <f>IF(Публикации!$D180="Индексируемая SCOPUS статья в зарубежных изданиях и сборниках трудов",1,0)</f>
        <v>0</v>
      </c>
      <c r="P180" s="111">
        <f>IF(Публикации!$D180="Индексируемая Web Of Science‎ статья в зарубежных изданиях и сборниках трудов",1,0)</f>
        <v>0</v>
      </c>
      <c r="Q180" s="111">
        <f>IF(Публикации!$D180="Неиндексируемая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80" s="111">
        <f>IF(Публикации!$D180="Неиндексируемая SCOPUS статья в зарубежных сборниках трудов и конференций",1,0)</f>
        <v>0</v>
      </c>
      <c r="S180" s="111">
        <f>IF(Публикации!$D180="Неиндексируемая Web Of Science‎ статья в зарубежных сборниках трудов и конференций",1,0)</f>
        <v>0</v>
      </c>
      <c r="T180" s="111">
        <f>IF(Публикации!$D180="Кафедральный сборник статей",1,0)</f>
        <v>0</v>
      </c>
      <c r="U180" s="111">
        <f>IF(Публикации!$D180="Сборник научных трудов филиала",1,0)</f>
        <v>0</v>
      </c>
      <c r="V180" s="111">
        <f>IF(Публикации!$D180="Методическое пособие",1,0)</f>
        <v>0</v>
      </c>
      <c r="W180" s="157">
        <f t="shared" si="1"/>
        <v>1</v>
      </c>
    </row>
    <row r="181" spans="1:23" ht="12.75" x14ac:dyDescent="0.2">
      <c r="A181" s="111">
        <f>IF(Публикации!$D181="Учебник с грифом УМО",1,0)</f>
        <v>0</v>
      </c>
      <c r="B181" s="111">
        <f>IF(Публикации!$D181="Учебник с грифом Минобрнауки России",1,0)</f>
        <v>0</v>
      </c>
      <c r="C181" s="111">
        <f>IF(Публикации!$D181="Учебник с другим грифом",1,0)</f>
        <v>0</v>
      </c>
      <c r="D181" s="111">
        <f>IF(Публикации!$D181="Учебник без грифа",1,0)</f>
        <v>0</v>
      </c>
      <c r="E181" s="111">
        <f>IF(Публикации!$D181="Электронный учебник",1,0)</f>
        <v>0</v>
      </c>
      <c r="F181" s="111">
        <f>IF(Публикации!$D181="Учебное пособие с грифом УМО",1,0)</f>
        <v>0</v>
      </c>
      <c r="G181" s="111">
        <f>IF(Публикации!$D181="Учебное пособие с грифом Минобрнауки России",1,0)</f>
        <v>0</v>
      </c>
      <c r="H181" s="111">
        <f>IF(Публикации!$D181="Учебное пособие с другим грифом",1,0)</f>
        <v>0</v>
      </c>
      <c r="I181" s="111">
        <f>IF(Публикации!$D181="Учебное пособие без грифа",1,0)</f>
        <v>0</v>
      </c>
      <c r="J181" s="111">
        <f>IF(Публикации!$D181="Учебная программа",1,0)</f>
        <v>0</v>
      </c>
      <c r="K181" s="111">
        <f>IF(Публикации!$D181="Монография, изданная в РФ",1,0)</f>
        <v>0</v>
      </c>
      <c r="L181" s="111">
        <f>IF(Публикации!$D181="Монография, изданная зарубежом",1,0)</f>
        <v>0</v>
      </c>
      <c r="M181" s="111">
        <f>IF(Публикации!$D181="Индексируемая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81" s="111">
        <f>IF(Публикации!$D181="Индексируемая РИНЦ статья в прочих российских изданиях",1,0)</f>
        <v>1</v>
      </c>
      <c r="O181" s="111">
        <f>IF(Публикации!$D181="Индексируемая SCOPUS статья в зарубежных изданиях и сборниках трудов",1,0)</f>
        <v>0</v>
      </c>
      <c r="P181" s="111">
        <f>IF(Публикации!$D181="Индексируемая Web Of Science‎ статья в зарубежных изданиях и сборниках трудов",1,0)</f>
        <v>0</v>
      </c>
      <c r="Q181" s="111">
        <f>IF(Публикации!$D181="Неиндексируемая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81" s="111">
        <f>IF(Публикации!$D181="Неиндексируемая SCOPUS статья в зарубежных сборниках трудов и конференций",1,0)</f>
        <v>0</v>
      </c>
      <c r="S181" s="111">
        <f>IF(Публикации!$D181="Неиндексируемая Web Of Science‎ статья в зарубежных сборниках трудов и конференций",1,0)</f>
        <v>0</v>
      </c>
      <c r="T181" s="111">
        <f>IF(Публикации!$D181="Кафедральный сборник статей",1,0)</f>
        <v>0</v>
      </c>
      <c r="U181" s="111">
        <f>IF(Публикации!$D181="Сборник научных трудов филиала",1,0)</f>
        <v>0</v>
      </c>
      <c r="V181" s="111">
        <f>IF(Публикации!$D181="Методическое пособие",1,0)</f>
        <v>0</v>
      </c>
      <c r="W181" s="157">
        <f t="shared" si="1"/>
        <v>1</v>
      </c>
    </row>
    <row r="182" spans="1:23" ht="12.75" x14ac:dyDescent="0.2">
      <c r="A182" s="111">
        <f>IF(Публикации!$D182="Учебник с грифом УМО",1,0)</f>
        <v>0</v>
      </c>
      <c r="B182" s="111">
        <f>IF(Публикации!$D182="Учебник с грифом Минобрнауки России",1,0)</f>
        <v>0</v>
      </c>
      <c r="C182" s="111">
        <f>IF(Публикации!$D182="Учебник с другим грифом",1,0)</f>
        <v>0</v>
      </c>
      <c r="D182" s="111">
        <f>IF(Публикации!$D182="Учебник без грифа",1,0)</f>
        <v>0</v>
      </c>
      <c r="E182" s="111">
        <f>IF(Публикации!$D182="Электронный учебник",1,0)</f>
        <v>0</v>
      </c>
      <c r="F182" s="111">
        <f>IF(Публикации!$D182="Учебное пособие с грифом УМО",1,0)</f>
        <v>0</v>
      </c>
      <c r="G182" s="111">
        <f>IF(Публикации!$D182="Учебное пособие с грифом Минобрнауки России",1,0)</f>
        <v>0</v>
      </c>
      <c r="H182" s="111">
        <f>IF(Публикации!$D182="Учебное пособие с другим грифом",1,0)</f>
        <v>0</v>
      </c>
      <c r="I182" s="111">
        <f>IF(Публикации!$D182="Учебное пособие без грифа",1,0)</f>
        <v>0</v>
      </c>
      <c r="J182" s="111">
        <f>IF(Публикации!$D182="Учебная программа",1,0)</f>
        <v>0</v>
      </c>
      <c r="K182" s="111">
        <f>IF(Публикации!$D182="Монография, изданная в РФ",1,0)</f>
        <v>0</v>
      </c>
      <c r="L182" s="111">
        <f>IF(Публикации!$D182="Монография, изданная зарубежом",1,0)</f>
        <v>0</v>
      </c>
      <c r="M182" s="111">
        <f>IF(Публикации!$D182="Индексируемая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82" s="111">
        <f>IF(Публикации!$D182="Индексируемая РИНЦ статья в прочих российских изданиях",1,0)</f>
        <v>1</v>
      </c>
      <c r="O182" s="111">
        <f>IF(Публикации!$D182="Индексируемая SCOPUS статья в зарубежных изданиях и сборниках трудов",1,0)</f>
        <v>0</v>
      </c>
      <c r="P182" s="111">
        <f>IF(Публикации!$D182="Индексируемая Web Of Science‎ статья в зарубежных изданиях и сборниках трудов",1,0)</f>
        <v>0</v>
      </c>
      <c r="Q182" s="111">
        <f>IF(Публикации!$D182="Неиндексируемая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82" s="111">
        <f>IF(Публикации!$D182="Неиндексируемая SCOPUS статья в зарубежных сборниках трудов и конференций",1,0)</f>
        <v>0</v>
      </c>
      <c r="S182" s="111">
        <f>IF(Публикации!$D182="Неиндексируемая Web Of Science‎ статья в зарубежных сборниках трудов и конференций",1,0)</f>
        <v>0</v>
      </c>
      <c r="T182" s="111">
        <f>IF(Публикации!$D182="Кафедральный сборник статей",1,0)</f>
        <v>0</v>
      </c>
      <c r="U182" s="111">
        <f>IF(Публикации!$D182="Сборник научных трудов филиала",1,0)</f>
        <v>0</v>
      </c>
      <c r="V182" s="111">
        <f>IF(Публикации!$D182="Методическое пособие",1,0)</f>
        <v>0</v>
      </c>
      <c r="W182" s="157">
        <f t="shared" si="1"/>
        <v>1</v>
      </c>
    </row>
    <row r="183" spans="1:23" ht="12.75" x14ac:dyDescent="0.2">
      <c r="A183" s="111">
        <f>IF(Публикации!$D183="Учебник с грифом УМО",1,0)</f>
        <v>0</v>
      </c>
      <c r="B183" s="111">
        <f>IF(Публикации!$D183="Учебник с грифом Минобрнауки России",1,0)</f>
        <v>0</v>
      </c>
      <c r="C183" s="111">
        <f>IF(Публикации!$D183="Учебник с другим грифом",1,0)</f>
        <v>0</v>
      </c>
      <c r="D183" s="111">
        <f>IF(Публикации!$D183="Учебник без грифа",1,0)</f>
        <v>0</v>
      </c>
      <c r="E183" s="111">
        <f>IF(Публикации!$D183="Электронный учебник",1,0)</f>
        <v>0</v>
      </c>
      <c r="F183" s="111">
        <f>IF(Публикации!$D183="Учебное пособие с грифом УМО",1,0)</f>
        <v>1</v>
      </c>
      <c r="G183" s="111">
        <f>IF(Публикации!$D183="Учебное пособие с грифом Минобрнауки России",1,0)</f>
        <v>0</v>
      </c>
      <c r="H183" s="111">
        <f>IF(Публикации!$D183="Учебное пособие с другим грифом",1,0)</f>
        <v>0</v>
      </c>
      <c r="I183" s="111">
        <f>IF(Публикации!$D183="Учебное пособие без грифа",1,0)</f>
        <v>0</v>
      </c>
      <c r="J183" s="111">
        <f>IF(Публикации!$D183="Учебная программа",1,0)</f>
        <v>0</v>
      </c>
      <c r="K183" s="111">
        <f>IF(Публикации!$D183="Монография, изданная в РФ",1,0)</f>
        <v>0</v>
      </c>
      <c r="L183" s="111">
        <f>IF(Публикации!$D183="Монография, изданная зарубежом",1,0)</f>
        <v>0</v>
      </c>
      <c r="M183" s="111">
        <f>IF(Публикации!$D183="Индексируемая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83" s="111">
        <f>IF(Публикации!$D183="Индексируемая РИНЦ статья в прочих российских изданиях",1,0)</f>
        <v>0</v>
      </c>
      <c r="O183" s="111">
        <f>IF(Публикации!$D183="Индексируемая SCOPUS статья в зарубежных изданиях и сборниках трудов",1,0)</f>
        <v>0</v>
      </c>
      <c r="P183" s="111">
        <f>IF(Публикации!$D183="Индексируемая Web Of Science‎ статья в зарубежных изданиях и сборниках трудов",1,0)</f>
        <v>0</v>
      </c>
      <c r="Q183" s="111">
        <f>IF(Публикации!$D183="Неиндексируемая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83" s="111">
        <f>IF(Публикации!$D183="Неиндексируемая SCOPUS статья в зарубежных сборниках трудов и конференций",1,0)</f>
        <v>0</v>
      </c>
      <c r="S183" s="111">
        <f>IF(Публикации!$D183="Неиндексируемая Web Of Science‎ статья в зарубежных сборниках трудов и конференций",1,0)</f>
        <v>0</v>
      </c>
      <c r="T183" s="111">
        <f>IF(Публикации!$D183="Кафедральный сборник статей",1,0)</f>
        <v>0</v>
      </c>
      <c r="U183" s="111">
        <f>IF(Публикации!$D183="Сборник научных трудов филиала",1,0)</f>
        <v>0</v>
      </c>
      <c r="V183" s="111">
        <f>IF(Публикации!$D183="Методическое пособие",1,0)</f>
        <v>0</v>
      </c>
      <c r="W183" s="157">
        <f t="shared" si="1"/>
        <v>1</v>
      </c>
    </row>
    <row r="184" spans="1:23" ht="12.75" x14ac:dyDescent="0.2">
      <c r="A184" s="111">
        <f>IF(Публикации!$D184="Учебник с грифом УМО",1,0)</f>
        <v>0</v>
      </c>
      <c r="B184" s="111">
        <f>IF(Публикации!$D184="Учебник с грифом Минобрнауки России",1,0)</f>
        <v>0</v>
      </c>
      <c r="C184" s="111">
        <f>IF(Публикации!$D184="Учебник с другим грифом",1,0)</f>
        <v>0</v>
      </c>
      <c r="D184" s="111">
        <f>IF(Публикации!$D184="Учебник без грифа",1,0)</f>
        <v>0</v>
      </c>
      <c r="E184" s="111">
        <f>IF(Публикации!$D184="Электронный учебник",1,0)</f>
        <v>0</v>
      </c>
      <c r="F184" s="111">
        <f>IF(Публикации!$D184="Учебное пособие с грифом УМО",1,0)</f>
        <v>0</v>
      </c>
      <c r="G184" s="111">
        <f>IF(Публикации!$D184="Учебное пособие с грифом Минобрнауки России",1,0)</f>
        <v>0</v>
      </c>
      <c r="H184" s="111">
        <f>IF(Публикации!$D184="Учебное пособие с другим грифом",1,0)</f>
        <v>0</v>
      </c>
      <c r="I184" s="111">
        <f>IF(Публикации!$D184="Учебное пособие без грифа",1,0)</f>
        <v>0</v>
      </c>
      <c r="J184" s="111">
        <f>IF(Публикации!$D184="Учебная программа",1,0)</f>
        <v>0</v>
      </c>
      <c r="K184" s="111">
        <f>IF(Публикации!$D184="Монография, изданная в РФ",1,0)</f>
        <v>0</v>
      </c>
      <c r="L184" s="111">
        <f>IF(Публикации!$D184="Монография, изданная зарубежом",1,0)</f>
        <v>0</v>
      </c>
      <c r="M184" s="111">
        <f>IF(Публикации!$D184="Индексируемая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184" s="111">
        <f>IF(Публикации!$D184="Индексируемая РИНЦ статья в прочих российских изданиях",1,0)</f>
        <v>0</v>
      </c>
      <c r="O184" s="111">
        <f>IF(Публикации!$D184="Индексируемая SCOPUS статья в зарубежных изданиях и сборниках трудов",1,0)</f>
        <v>0</v>
      </c>
      <c r="P184" s="111">
        <f>IF(Публикации!$D184="Индексируемая Web Of Science‎ статья в зарубежных изданиях и сборниках трудов",1,0)</f>
        <v>0</v>
      </c>
      <c r="Q184" s="111">
        <f>IF(Публикации!$D184="Неиндексируемая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84" s="111">
        <f>IF(Публикации!$D184="Неиндексируемая SCOPUS статья в зарубежных сборниках трудов и конференций",1,0)</f>
        <v>0</v>
      </c>
      <c r="S184" s="111">
        <f>IF(Публикации!$D184="Неиндексируемая Web Of Science‎ статья в зарубежных сборниках трудов и конференций",1,0)</f>
        <v>0</v>
      </c>
      <c r="T184" s="111">
        <f>IF(Публикации!$D184="Кафедральный сборник статей",1,0)</f>
        <v>0</v>
      </c>
      <c r="U184" s="111">
        <f>IF(Публикации!$D184="Сборник научных трудов филиала",1,0)</f>
        <v>0</v>
      </c>
      <c r="V184" s="111">
        <f>IF(Публикации!$D184="Методическое пособие",1,0)</f>
        <v>0</v>
      </c>
      <c r="W184" s="157">
        <f t="shared" si="1"/>
        <v>1</v>
      </c>
    </row>
    <row r="185" spans="1:23" ht="12.75" x14ac:dyDescent="0.2">
      <c r="A185" s="111">
        <f>IF(Публикации!$D185="Учебник с грифом УМО",1,0)</f>
        <v>0</v>
      </c>
      <c r="B185" s="111">
        <f>IF(Публикации!$D185="Учебник с грифом Минобрнауки России",1,0)</f>
        <v>0</v>
      </c>
      <c r="C185" s="111">
        <f>IF(Публикации!$D185="Учебник с другим грифом",1,0)</f>
        <v>0</v>
      </c>
      <c r="D185" s="111">
        <f>IF(Публикации!$D185="Учебник без грифа",1,0)</f>
        <v>0</v>
      </c>
      <c r="E185" s="111">
        <f>IF(Публикации!$D185="Электронный учебник",1,0)</f>
        <v>0</v>
      </c>
      <c r="F185" s="111">
        <f>IF(Публикации!$D185="Учебное пособие с грифом УМО",1,0)</f>
        <v>0</v>
      </c>
      <c r="G185" s="111">
        <f>IF(Публикации!$D185="Учебное пособие с грифом Минобрнауки России",1,0)</f>
        <v>0</v>
      </c>
      <c r="H185" s="111">
        <f>IF(Публикации!$D185="Учебное пособие с другим грифом",1,0)</f>
        <v>0</v>
      </c>
      <c r="I185" s="111">
        <f>IF(Публикации!$D185="Учебное пособие без грифа",1,0)</f>
        <v>0</v>
      </c>
      <c r="J185" s="111">
        <f>IF(Публикации!$D185="Учебная программа",1,0)</f>
        <v>0</v>
      </c>
      <c r="K185" s="111">
        <f>IF(Публикации!$D185="Монография, изданная в РФ",1,0)</f>
        <v>0</v>
      </c>
      <c r="L185" s="111">
        <f>IF(Публикации!$D185="Монография, изданная зарубежом",1,0)</f>
        <v>0</v>
      </c>
      <c r="M185" s="111">
        <f>IF(Публикации!$D185="Индексируемая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185" s="111">
        <f>IF(Публикации!$D185="Индексируемая РИНЦ статья в прочих российских изданиях",1,0)</f>
        <v>0</v>
      </c>
      <c r="O185" s="111">
        <f>IF(Публикации!$D185="Индексируемая SCOPUS статья в зарубежных изданиях и сборниках трудов",1,0)</f>
        <v>0</v>
      </c>
      <c r="P185" s="111">
        <f>IF(Публикации!$D185="Индексируемая Web Of Science‎ статья в зарубежных изданиях и сборниках трудов",1,0)</f>
        <v>0</v>
      </c>
      <c r="Q185" s="111">
        <f>IF(Публикации!$D185="Неиндексируемая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85" s="111">
        <f>IF(Публикации!$D185="Неиндексируемая SCOPUS статья в зарубежных сборниках трудов и конференций",1,0)</f>
        <v>0</v>
      </c>
      <c r="S185" s="111">
        <f>IF(Публикации!$D185="Неиндексируемая Web Of Science‎ статья в зарубежных сборниках трудов и конференций",1,0)</f>
        <v>0</v>
      </c>
      <c r="T185" s="111">
        <f>IF(Публикации!$D185="Кафедральный сборник статей",1,0)</f>
        <v>0</v>
      </c>
      <c r="U185" s="111">
        <f>IF(Публикации!$D185="Сборник научных трудов филиала",1,0)</f>
        <v>0</v>
      </c>
      <c r="V185" s="111">
        <f>IF(Публикации!$D185="Методическое пособие",1,0)</f>
        <v>0</v>
      </c>
      <c r="W185" s="157">
        <f t="shared" si="1"/>
        <v>1</v>
      </c>
    </row>
    <row r="186" spans="1:23" ht="12.75" x14ac:dyDescent="0.2">
      <c r="A186" s="111">
        <f>IF(Публикации!$D186="Учебник с грифом УМО",1,0)</f>
        <v>0</v>
      </c>
      <c r="B186" s="111">
        <f>IF(Публикации!$D186="Учебник с грифом Минобрнауки России",1,0)</f>
        <v>0</v>
      </c>
      <c r="C186" s="111">
        <f>IF(Публикации!$D186="Учебник с другим грифом",1,0)</f>
        <v>0</v>
      </c>
      <c r="D186" s="111">
        <f>IF(Публикации!$D186="Учебник без грифа",1,0)</f>
        <v>0</v>
      </c>
      <c r="E186" s="111">
        <f>IF(Публикации!$D186="Электронный учебник",1,0)</f>
        <v>0</v>
      </c>
      <c r="F186" s="111">
        <f>IF(Публикации!$D186="Учебное пособие с грифом УМО",1,0)</f>
        <v>0</v>
      </c>
      <c r="G186" s="111">
        <f>IF(Публикации!$D186="Учебное пособие с грифом Минобрнауки России",1,0)</f>
        <v>0</v>
      </c>
      <c r="H186" s="111">
        <f>IF(Публикации!$D186="Учебное пособие с другим грифом",1,0)</f>
        <v>0</v>
      </c>
      <c r="I186" s="111">
        <f>IF(Публикации!$D186="Учебное пособие без грифа",1,0)</f>
        <v>0</v>
      </c>
      <c r="J186" s="111">
        <f>IF(Публикации!$D186="Учебная программа",1,0)</f>
        <v>0</v>
      </c>
      <c r="K186" s="111">
        <f>IF(Публикации!$D186="Монография, изданная в РФ",1,0)</f>
        <v>0</v>
      </c>
      <c r="L186" s="111">
        <f>IF(Публикации!$D186="Монография, изданная зарубежом",1,0)</f>
        <v>0</v>
      </c>
      <c r="M186" s="111">
        <f>IF(Публикации!$D186="Индексируемая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186" s="111">
        <f>IF(Публикации!$D186="Индексируемая РИНЦ статья в прочих российских изданиях",1,0)</f>
        <v>0</v>
      </c>
      <c r="O186" s="111">
        <f>IF(Публикации!$D186="Индексируемая SCOPUS статья в зарубежных изданиях и сборниках трудов",1,0)</f>
        <v>0</v>
      </c>
      <c r="P186" s="111">
        <f>IF(Публикации!$D186="Индексируемая Web Of Science‎ статья в зарубежных изданиях и сборниках трудов",1,0)</f>
        <v>0</v>
      </c>
      <c r="Q186" s="111">
        <f>IF(Публикации!$D186="Неиндексируемая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86" s="111">
        <f>IF(Публикации!$D186="Неиндексируемая SCOPUS статья в зарубежных сборниках трудов и конференций",1,0)</f>
        <v>0</v>
      </c>
      <c r="S186" s="111">
        <f>IF(Публикации!$D186="Неиндексируемая Web Of Science‎ статья в зарубежных сборниках трудов и конференций",1,0)</f>
        <v>0</v>
      </c>
      <c r="T186" s="111">
        <f>IF(Публикации!$D186="Кафедральный сборник статей",1,0)</f>
        <v>0</v>
      </c>
      <c r="U186" s="111">
        <f>IF(Публикации!$D186="Сборник научных трудов филиала",1,0)</f>
        <v>0</v>
      </c>
      <c r="V186" s="111">
        <f>IF(Публикации!$D186="Методическое пособие",1,0)</f>
        <v>0</v>
      </c>
      <c r="W186" s="157">
        <f t="shared" si="1"/>
        <v>1</v>
      </c>
    </row>
    <row r="187" spans="1:23" ht="12.75" x14ac:dyDescent="0.2">
      <c r="A187" s="111">
        <f>IF(Публикации!$D187="Учебник с грифом УМО",1,0)</f>
        <v>0</v>
      </c>
      <c r="B187" s="111">
        <f>IF(Публикации!$D187="Учебник с грифом Минобрнауки России",1,0)</f>
        <v>0</v>
      </c>
      <c r="C187" s="111">
        <f>IF(Публикации!$D187="Учебник с другим грифом",1,0)</f>
        <v>0</v>
      </c>
      <c r="D187" s="111">
        <f>IF(Публикации!$D187="Учебник без грифа",1,0)</f>
        <v>0</v>
      </c>
      <c r="E187" s="111">
        <f>IF(Публикации!$D187="Электронный учебник",1,0)</f>
        <v>0</v>
      </c>
      <c r="F187" s="111">
        <f>IF(Публикации!$D187="Учебное пособие с грифом УМО",1,0)</f>
        <v>0</v>
      </c>
      <c r="G187" s="111">
        <f>IF(Публикации!$D187="Учебное пособие с грифом Минобрнауки России",1,0)</f>
        <v>0</v>
      </c>
      <c r="H187" s="111">
        <f>IF(Публикации!$D187="Учебное пособие с другим грифом",1,0)</f>
        <v>0</v>
      </c>
      <c r="I187" s="111">
        <f>IF(Публикации!$D187="Учебное пособие без грифа",1,0)</f>
        <v>0</v>
      </c>
      <c r="J187" s="111">
        <f>IF(Публикации!$D187="Учебная программа",1,0)</f>
        <v>0</v>
      </c>
      <c r="K187" s="111">
        <f>IF(Публикации!$D187="Монография, изданная в РФ",1,0)</f>
        <v>0</v>
      </c>
      <c r="L187" s="111">
        <f>IF(Публикации!$D187="Монография, изданная зарубежом",1,0)</f>
        <v>0</v>
      </c>
      <c r="M187" s="111">
        <f>IF(Публикации!$D187="Индексируемая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187" s="111">
        <f>IF(Публикации!$D187="Индексируемая РИНЦ статья в прочих российских изданиях",1,0)</f>
        <v>0</v>
      </c>
      <c r="O187" s="111">
        <f>IF(Публикации!$D187="Индексируемая SCOPUS статья в зарубежных изданиях и сборниках трудов",1,0)</f>
        <v>0</v>
      </c>
      <c r="P187" s="111">
        <f>IF(Публикации!$D187="Индексируемая Web Of Science‎ статья в зарубежных изданиях и сборниках трудов",1,0)</f>
        <v>0</v>
      </c>
      <c r="Q187" s="111">
        <f>IF(Публикации!$D187="Неиндексируемая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87" s="111">
        <f>IF(Публикации!$D187="Неиндексируемая SCOPUS статья в зарубежных сборниках трудов и конференций",1,0)</f>
        <v>0</v>
      </c>
      <c r="S187" s="111">
        <f>IF(Публикации!$D187="Неиндексируемая Web Of Science‎ статья в зарубежных сборниках трудов и конференций",1,0)</f>
        <v>0</v>
      </c>
      <c r="T187" s="111">
        <f>IF(Публикации!$D187="Кафедральный сборник статей",1,0)</f>
        <v>0</v>
      </c>
      <c r="U187" s="111">
        <f>IF(Публикации!$D187="Сборник научных трудов филиала",1,0)</f>
        <v>0</v>
      </c>
      <c r="V187" s="111">
        <f>IF(Публикации!$D187="Методическое пособие",1,0)</f>
        <v>0</v>
      </c>
      <c r="W187" s="157">
        <f t="shared" si="1"/>
        <v>1</v>
      </c>
    </row>
    <row r="188" spans="1:23" ht="12.75" x14ac:dyDescent="0.2">
      <c r="A188" s="111">
        <f>IF(Публикации!$D188="Учебник с грифом УМО",1,0)</f>
        <v>0</v>
      </c>
      <c r="B188" s="111">
        <f>IF(Публикации!$D188="Учебник с грифом Минобрнауки России",1,0)</f>
        <v>0</v>
      </c>
      <c r="C188" s="111">
        <f>IF(Публикации!$D188="Учебник с другим грифом",1,0)</f>
        <v>0</v>
      </c>
      <c r="D188" s="111">
        <f>IF(Публикации!$D188="Учебник без грифа",1,0)</f>
        <v>0</v>
      </c>
      <c r="E188" s="111">
        <f>IF(Публикации!$D188="Электронный учебник",1,0)</f>
        <v>0</v>
      </c>
      <c r="F188" s="111">
        <f>IF(Публикации!$D188="Учебное пособие с грифом УМО",1,0)</f>
        <v>0</v>
      </c>
      <c r="G188" s="111">
        <f>IF(Публикации!$D188="Учебное пособие с грифом Минобрнауки России",1,0)</f>
        <v>0</v>
      </c>
      <c r="H188" s="111">
        <f>IF(Публикации!$D188="Учебное пособие с другим грифом",1,0)</f>
        <v>0</v>
      </c>
      <c r="I188" s="111">
        <f>IF(Публикации!$D188="Учебное пособие без грифа",1,0)</f>
        <v>0</v>
      </c>
      <c r="J188" s="111">
        <f>IF(Публикации!$D188="Учебная программа",1,0)</f>
        <v>0</v>
      </c>
      <c r="K188" s="111">
        <f>IF(Публикации!$D188="Монография, изданная в РФ",1,0)</f>
        <v>0</v>
      </c>
      <c r="L188" s="111">
        <f>IF(Публикации!$D188="Монография, изданная зарубежом",1,0)</f>
        <v>0</v>
      </c>
      <c r="M188" s="111">
        <f>IF(Публикации!$D188="Индексируемая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188" s="111">
        <f>IF(Публикации!$D188="Индексируемая РИНЦ статья в прочих российских изданиях",1,0)</f>
        <v>0</v>
      </c>
      <c r="O188" s="111">
        <f>IF(Публикации!$D188="Индексируемая SCOPUS статья в зарубежных изданиях и сборниках трудов",1,0)</f>
        <v>0</v>
      </c>
      <c r="P188" s="111">
        <f>IF(Публикации!$D188="Индексируемая Web Of Science‎ статья в зарубежных изданиях и сборниках трудов",1,0)</f>
        <v>0</v>
      </c>
      <c r="Q188" s="111">
        <f>IF(Публикации!$D188="Неиндексируемая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88" s="111">
        <f>IF(Публикации!$D188="Неиндексируемая SCOPUS статья в зарубежных сборниках трудов и конференций",1,0)</f>
        <v>0</v>
      </c>
      <c r="S188" s="111">
        <f>IF(Публикации!$D188="Неиндексируемая Web Of Science‎ статья в зарубежных сборниках трудов и конференций",1,0)</f>
        <v>0</v>
      </c>
      <c r="T188" s="111">
        <f>IF(Публикации!$D188="Кафедральный сборник статей",1,0)</f>
        <v>0</v>
      </c>
      <c r="U188" s="111">
        <f>IF(Публикации!$D188="Сборник научных трудов филиала",1,0)</f>
        <v>0</v>
      </c>
      <c r="V188" s="111">
        <f>IF(Публикации!$D188="Методическое пособие",1,0)</f>
        <v>0</v>
      </c>
      <c r="W188" s="157">
        <f t="shared" si="1"/>
        <v>1</v>
      </c>
    </row>
    <row r="189" spans="1:23" ht="12.75" x14ac:dyDescent="0.2">
      <c r="A189" s="111">
        <f>IF(Публикации!$D189="Учебник с грифом УМО",1,0)</f>
        <v>0</v>
      </c>
      <c r="B189" s="111">
        <f>IF(Публикации!$D189="Учебник с грифом Минобрнауки России",1,0)</f>
        <v>0</v>
      </c>
      <c r="C189" s="111">
        <f>IF(Публикации!$D189="Учебник с другим грифом",1,0)</f>
        <v>0</v>
      </c>
      <c r="D189" s="111">
        <f>IF(Публикации!$D189="Учебник без грифа",1,0)</f>
        <v>0</v>
      </c>
      <c r="E189" s="111">
        <f>IF(Публикации!$D189="Электронный учебник",1,0)</f>
        <v>0</v>
      </c>
      <c r="F189" s="111">
        <f>IF(Публикации!$D189="Учебное пособие с грифом УМО",1,0)</f>
        <v>0</v>
      </c>
      <c r="G189" s="111">
        <f>IF(Публикации!$D189="Учебное пособие с грифом Минобрнауки России",1,0)</f>
        <v>0</v>
      </c>
      <c r="H189" s="111">
        <f>IF(Публикации!$D189="Учебное пособие с другим грифом",1,0)</f>
        <v>0</v>
      </c>
      <c r="I189" s="111">
        <f>IF(Публикации!$D189="Учебное пособие без грифа",1,0)</f>
        <v>0</v>
      </c>
      <c r="J189" s="111">
        <f>IF(Публикации!$D189="Учебная программа",1,0)</f>
        <v>0</v>
      </c>
      <c r="K189" s="111">
        <f>IF(Публикации!$D189="Монография, изданная в РФ",1,0)</f>
        <v>0</v>
      </c>
      <c r="L189" s="111">
        <f>IF(Публикации!$D189="Монография, изданная зарубежом",1,0)</f>
        <v>0</v>
      </c>
      <c r="M189" s="111">
        <f>IF(Публикации!$D189="Индексируемая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189" s="111">
        <f>IF(Публикации!$D189="Индексируемая РИНЦ статья в прочих российских изданиях",1,0)</f>
        <v>0</v>
      </c>
      <c r="O189" s="111">
        <f>IF(Публикации!$D189="Индексируемая SCOPUS статья в зарубежных изданиях и сборниках трудов",1,0)</f>
        <v>0</v>
      </c>
      <c r="P189" s="111">
        <f>IF(Публикации!$D189="Индексируемая Web Of Science‎ статья в зарубежных изданиях и сборниках трудов",1,0)</f>
        <v>0</v>
      </c>
      <c r="Q189" s="111">
        <f>IF(Публикации!$D189="Неиндексируемая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89" s="111">
        <f>IF(Публикации!$D189="Неиндексируемая SCOPUS статья в зарубежных сборниках трудов и конференций",1,0)</f>
        <v>0</v>
      </c>
      <c r="S189" s="111">
        <f>IF(Публикации!$D189="Неиндексируемая Web Of Science‎ статья в зарубежных сборниках трудов и конференций",1,0)</f>
        <v>0</v>
      </c>
      <c r="T189" s="111">
        <f>IF(Публикации!$D189="Кафедральный сборник статей",1,0)</f>
        <v>0</v>
      </c>
      <c r="U189" s="111">
        <f>IF(Публикации!$D189="Сборник научных трудов филиала",1,0)</f>
        <v>0</v>
      </c>
      <c r="V189" s="111">
        <f>IF(Публикации!$D189="Методическое пособие",1,0)</f>
        <v>0</v>
      </c>
      <c r="W189" s="157">
        <f t="shared" si="1"/>
        <v>1</v>
      </c>
    </row>
    <row r="190" spans="1:23" ht="12.75" x14ac:dyDescent="0.2">
      <c r="A190" s="111">
        <f>IF(Публикации!$D190="Учебник с грифом УМО",1,0)</f>
        <v>0</v>
      </c>
      <c r="B190" s="111">
        <f>IF(Публикации!$D190="Учебник с грифом Минобрнауки России",1,0)</f>
        <v>0</v>
      </c>
      <c r="C190" s="111">
        <f>IF(Публикации!$D190="Учебник с другим грифом",1,0)</f>
        <v>0</v>
      </c>
      <c r="D190" s="111">
        <f>IF(Публикации!$D190="Учебник без грифа",1,0)</f>
        <v>0</v>
      </c>
      <c r="E190" s="111">
        <f>IF(Публикации!$D190="Электронный учебник",1,0)</f>
        <v>0</v>
      </c>
      <c r="F190" s="111">
        <f>IF(Публикации!$D190="Учебное пособие с грифом УМО",1,0)</f>
        <v>0</v>
      </c>
      <c r="G190" s="111">
        <f>IF(Публикации!$D190="Учебное пособие с грифом Минобрнауки России",1,0)</f>
        <v>0</v>
      </c>
      <c r="H190" s="111">
        <f>IF(Публикации!$D190="Учебное пособие с другим грифом",1,0)</f>
        <v>0</v>
      </c>
      <c r="I190" s="111">
        <f>IF(Публикации!$D190="Учебное пособие без грифа",1,0)</f>
        <v>0</v>
      </c>
      <c r="J190" s="111">
        <f>IF(Публикации!$D190="Учебная программа",1,0)</f>
        <v>0</v>
      </c>
      <c r="K190" s="111">
        <f>IF(Публикации!$D190="Монография, изданная в РФ",1,0)</f>
        <v>0</v>
      </c>
      <c r="L190" s="111">
        <f>IF(Публикации!$D190="Монография, изданная зарубежом",1,0)</f>
        <v>0</v>
      </c>
      <c r="M190" s="111">
        <f>IF(Публикации!$D190="Индексируемая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190" s="111">
        <f>IF(Публикации!$D190="Индексируемая РИНЦ статья в прочих российских изданиях",1,0)</f>
        <v>0</v>
      </c>
      <c r="O190" s="111">
        <f>IF(Публикации!$D190="Индексируемая SCOPUS статья в зарубежных изданиях и сборниках трудов",1,0)</f>
        <v>0</v>
      </c>
      <c r="P190" s="111">
        <f>IF(Публикации!$D190="Индексируемая Web Of Science‎ статья в зарубежных изданиях и сборниках трудов",1,0)</f>
        <v>0</v>
      </c>
      <c r="Q190" s="111">
        <f>IF(Публикации!$D190="Неиндексируемая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90" s="111">
        <f>IF(Публикации!$D190="Неиндексируемая SCOPUS статья в зарубежных сборниках трудов и конференций",1,0)</f>
        <v>0</v>
      </c>
      <c r="S190" s="111">
        <f>IF(Публикации!$D190="Неиндексируемая Web Of Science‎ статья в зарубежных сборниках трудов и конференций",1,0)</f>
        <v>0</v>
      </c>
      <c r="T190" s="111">
        <f>IF(Публикации!$D190="Кафедральный сборник статей",1,0)</f>
        <v>0</v>
      </c>
      <c r="U190" s="111">
        <f>IF(Публикации!$D190="Сборник научных трудов филиала",1,0)</f>
        <v>0</v>
      </c>
      <c r="V190" s="111">
        <f>IF(Публикации!$D190="Методическое пособие",1,0)</f>
        <v>0</v>
      </c>
      <c r="W190" s="157">
        <f t="shared" si="1"/>
        <v>1</v>
      </c>
    </row>
    <row r="191" spans="1:23" ht="12.75" x14ac:dyDescent="0.2">
      <c r="A191" s="111">
        <f>IF(Публикации!$D191="Учебник с грифом УМО",1,0)</f>
        <v>0</v>
      </c>
      <c r="B191" s="111">
        <f>IF(Публикации!$D191="Учебник с грифом Минобрнауки России",1,0)</f>
        <v>0</v>
      </c>
      <c r="C191" s="111">
        <f>IF(Публикации!$D191="Учебник с другим грифом",1,0)</f>
        <v>0</v>
      </c>
      <c r="D191" s="111">
        <f>IF(Публикации!$D191="Учебник без грифа",1,0)</f>
        <v>0</v>
      </c>
      <c r="E191" s="111">
        <f>IF(Публикации!$D191="Электронный учебник",1,0)</f>
        <v>0</v>
      </c>
      <c r="F191" s="111">
        <f>IF(Публикации!$D191="Учебное пособие с грифом УМО",1,0)</f>
        <v>0</v>
      </c>
      <c r="G191" s="111">
        <f>IF(Публикации!$D191="Учебное пособие с грифом Минобрнауки России",1,0)</f>
        <v>0</v>
      </c>
      <c r="H191" s="111">
        <f>IF(Публикации!$D191="Учебное пособие с другим грифом",1,0)</f>
        <v>0</v>
      </c>
      <c r="I191" s="111">
        <f>IF(Публикации!$D191="Учебное пособие без грифа",1,0)</f>
        <v>0</v>
      </c>
      <c r="J191" s="111">
        <f>IF(Публикации!$D191="Учебная программа",1,0)</f>
        <v>0</v>
      </c>
      <c r="K191" s="111">
        <f>IF(Публикации!$D191="Монография, изданная в РФ",1,0)</f>
        <v>0</v>
      </c>
      <c r="L191" s="111">
        <f>IF(Публикации!$D191="Монография, изданная зарубежом",1,0)</f>
        <v>0</v>
      </c>
      <c r="M191" s="111">
        <f>IF(Публикации!$D191="Индексируемая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191" s="111">
        <f>IF(Публикации!$D191="Индексируемая РИНЦ статья в прочих российских изданиях",1,0)</f>
        <v>0</v>
      </c>
      <c r="O191" s="111">
        <f>IF(Публикации!$D191="Индексируемая SCOPUS статья в зарубежных изданиях и сборниках трудов",1,0)</f>
        <v>0</v>
      </c>
      <c r="P191" s="111">
        <f>IF(Публикации!$D191="Индексируемая Web Of Science‎ статья в зарубежных изданиях и сборниках трудов",1,0)</f>
        <v>0</v>
      </c>
      <c r="Q191" s="111">
        <f>IF(Публикации!$D191="Неиндексируемая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91" s="111">
        <f>IF(Публикации!$D191="Неиндексируемая SCOPUS статья в зарубежных сборниках трудов и конференций",1,0)</f>
        <v>0</v>
      </c>
      <c r="S191" s="111">
        <f>IF(Публикации!$D191="Неиндексируемая Web Of Science‎ статья в зарубежных сборниках трудов и конференций",1,0)</f>
        <v>0</v>
      </c>
      <c r="T191" s="111">
        <f>IF(Публикации!$D191="Кафедральный сборник статей",1,0)</f>
        <v>0</v>
      </c>
      <c r="U191" s="111">
        <f>IF(Публикации!$D191="Сборник научных трудов филиала",1,0)</f>
        <v>0</v>
      </c>
      <c r="V191" s="111">
        <f>IF(Публикации!$D191="Методическое пособие",1,0)</f>
        <v>0</v>
      </c>
      <c r="W191" s="157">
        <f t="shared" si="1"/>
        <v>1</v>
      </c>
    </row>
    <row r="192" spans="1:23" ht="12.75" x14ac:dyDescent="0.2">
      <c r="A192" s="111">
        <f>IF(Публикации!$D192="Учебник с грифом УМО",1,0)</f>
        <v>0</v>
      </c>
      <c r="B192" s="111">
        <f>IF(Публикации!$D192="Учебник с грифом Минобрнауки России",1,0)</f>
        <v>0</v>
      </c>
      <c r="C192" s="111">
        <f>IF(Публикации!$D192="Учебник с другим грифом",1,0)</f>
        <v>0</v>
      </c>
      <c r="D192" s="111">
        <f>IF(Публикации!$D192="Учебник без грифа",1,0)</f>
        <v>0</v>
      </c>
      <c r="E192" s="111">
        <f>IF(Публикации!$D192="Электронный учебник",1,0)</f>
        <v>0</v>
      </c>
      <c r="F192" s="111">
        <f>IF(Публикации!$D192="Учебное пособие с грифом УМО",1,0)</f>
        <v>0</v>
      </c>
      <c r="G192" s="111">
        <f>IF(Публикации!$D192="Учебное пособие с грифом Минобрнауки России",1,0)</f>
        <v>0</v>
      </c>
      <c r="H192" s="111">
        <f>IF(Публикации!$D192="Учебное пособие с другим грифом",1,0)</f>
        <v>0</v>
      </c>
      <c r="I192" s="111">
        <f>IF(Публикации!$D192="Учебное пособие без грифа",1,0)</f>
        <v>0</v>
      </c>
      <c r="J192" s="111">
        <f>IF(Публикации!$D192="Учебная программа",1,0)</f>
        <v>0</v>
      </c>
      <c r="K192" s="111">
        <f>IF(Публикации!$D192="Монография, изданная в РФ",1,0)</f>
        <v>0</v>
      </c>
      <c r="L192" s="111">
        <f>IF(Публикации!$D192="Монография, изданная зарубежом",1,0)</f>
        <v>0</v>
      </c>
      <c r="M192" s="111">
        <f>IF(Публикации!$D192="Индексируемая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192" s="111">
        <f>IF(Публикации!$D192="Индексируемая РИНЦ статья в прочих российских изданиях",1,0)</f>
        <v>0</v>
      </c>
      <c r="O192" s="111">
        <f>IF(Публикации!$D192="Индексируемая SCOPUS статья в зарубежных изданиях и сборниках трудов",1,0)</f>
        <v>0</v>
      </c>
      <c r="P192" s="111">
        <f>IF(Публикации!$D192="Индексируемая Web Of Science‎ статья в зарубежных изданиях и сборниках трудов",1,0)</f>
        <v>0</v>
      </c>
      <c r="Q192" s="111">
        <f>IF(Публикации!$D192="Неиндексируемая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92" s="111">
        <f>IF(Публикации!$D192="Неиндексируемая SCOPUS статья в зарубежных сборниках трудов и конференций",1,0)</f>
        <v>0</v>
      </c>
      <c r="S192" s="111">
        <f>IF(Публикации!$D192="Неиндексируемая Web Of Science‎ статья в зарубежных сборниках трудов и конференций",1,0)</f>
        <v>0</v>
      </c>
      <c r="T192" s="111">
        <f>IF(Публикации!$D192="Кафедральный сборник статей",1,0)</f>
        <v>0</v>
      </c>
      <c r="U192" s="111">
        <f>IF(Публикации!$D192="Сборник научных трудов филиала",1,0)</f>
        <v>0</v>
      </c>
      <c r="V192" s="111">
        <f>IF(Публикации!$D192="Методическое пособие",1,0)</f>
        <v>0</v>
      </c>
      <c r="W192" s="157">
        <f t="shared" si="1"/>
        <v>1</v>
      </c>
    </row>
    <row r="193" spans="1:23" ht="12.75" x14ac:dyDescent="0.2">
      <c r="A193" s="111">
        <f>IF(Публикации!$D193="Учебник с грифом УМО",1,0)</f>
        <v>0</v>
      </c>
      <c r="B193" s="111">
        <f>IF(Публикации!$D193="Учебник с грифом Минобрнауки России",1,0)</f>
        <v>0</v>
      </c>
      <c r="C193" s="111">
        <f>IF(Публикации!$D193="Учебник с другим грифом",1,0)</f>
        <v>0</v>
      </c>
      <c r="D193" s="111">
        <f>IF(Публикации!$D193="Учебник без грифа",1,0)</f>
        <v>0</v>
      </c>
      <c r="E193" s="111">
        <f>IF(Публикации!$D193="Электронный учебник",1,0)</f>
        <v>0</v>
      </c>
      <c r="F193" s="111">
        <f>IF(Публикации!$D193="Учебное пособие с грифом УМО",1,0)</f>
        <v>0</v>
      </c>
      <c r="G193" s="111">
        <f>IF(Публикации!$D193="Учебное пособие с грифом Минобрнауки России",1,0)</f>
        <v>0</v>
      </c>
      <c r="H193" s="111">
        <f>IF(Публикации!$D193="Учебное пособие с другим грифом",1,0)</f>
        <v>0</v>
      </c>
      <c r="I193" s="111">
        <f>IF(Публикации!$D193="Учебное пособие без грифа",1,0)</f>
        <v>0</v>
      </c>
      <c r="J193" s="111">
        <f>IF(Публикации!$D193="Учебная программа",1,0)</f>
        <v>0</v>
      </c>
      <c r="K193" s="111">
        <f>IF(Публикации!$D193="Монография, изданная в РФ",1,0)</f>
        <v>0</v>
      </c>
      <c r="L193" s="111">
        <f>IF(Публикации!$D193="Монография, изданная зарубежом",1,0)</f>
        <v>0</v>
      </c>
      <c r="M193" s="111">
        <f>IF(Публикации!$D193="Индексируемая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193" s="111">
        <f>IF(Публикации!$D193="Индексируемая РИНЦ статья в прочих российских изданиях",1,0)</f>
        <v>0</v>
      </c>
      <c r="O193" s="111">
        <f>IF(Публикации!$D193="Индексируемая SCOPUS статья в зарубежных изданиях и сборниках трудов",1,0)</f>
        <v>0</v>
      </c>
      <c r="P193" s="111">
        <f>IF(Публикации!$D193="Индексируемая Web Of Science‎ статья в зарубежных изданиях и сборниках трудов",1,0)</f>
        <v>0</v>
      </c>
      <c r="Q193" s="111">
        <f>IF(Публикации!$D193="Неиндексируемая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93" s="111">
        <f>IF(Публикации!$D193="Неиндексируемая SCOPUS статья в зарубежных сборниках трудов и конференций",1,0)</f>
        <v>0</v>
      </c>
      <c r="S193" s="111">
        <f>IF(Публикации!$D193="Неиндексируемая Web Of Science‎ статья в зарубежных сборниках трудов и конференций",1,0)</f>
        <v>0</v>
      </c>
      <c r="T193" s="111">
        <f>IF(Публикации!$D193="Кафедральный сборник статей",1,0)</f>
        <v>0</v>
      </c>
      <c r="U193" s="111">
        <f>IF(Публикации!$D193="Сборник научных трудов филиала",1,0)</f>
        <v>0</v>
      </c>
      <c r="V193" s="111">
        <f>IF(Публикации!$D193="Методическое пособие",1,0)</f>
        <v>0</v>
      </c>
      <c r="W193" s="157">
        <f t="shared" si="1"/>
        <v>1</v>
      </c>
    </row>
    <row r="194" spans="1:23" ht="12.75" x14ac:dyDescent="0.2">
      <c r="A194" s="111">
        <f>IF(Публикации!$D194="Учебник с грифом УМО",1,0)</f>
        <v>0</v>
      </c>
      <c r="B194" s="111">
        <f>IF(Публикации!$D194="Учебник с грифом Минобрнауки России",1,0)</f>
        <v>0</v>
      </c>
      <c r="C194" s="111">
        <f>IF(Публикации!$D194="Учебник с другим грифом",1,0)</f>
        <v>0</v>
      </c>
      <c r="D194" s="111">
        <f>IF(Публикации!$D194="Учебник без грифа",1,0)</f>
        <v>0</v>
      </c>
      <c r="E194" s="111">
        <f>IF(Публикации!$D194="Электронный учебник",1,0)</f>
        <v>0</v>
      </c>
      <c r="F194" s="111">
        <f>IF(Публикации!$D194="Учебное пособие с грифом УМО",1,0)</f>
        <v>0</v>
      </c>
      <c r="G194" s="111">
        <f>IF(Публикации!$D194="Учебное пособие с грифом Минобрнауки России",1,0)</f>
        <v>0</v>
      </c>
      <c r="H194" s="111">
        <f>IF(Публикации!$D194="Учебное пособие с другим грифом",1,0)</f>
        <v>0</v>
      </c>
      <c r="I194" s="111">
        <f>IF(Публикации!$D194="Учебное пособие без грифа",1,0)</f>
        <v>0</v>
      </c>
      <c r="J194" s="111">
        <f>IF(Публикации!$D194="Учебная программа",1,0)</f>
        <v>0</v>
      </c>
      <c r="K194" s="111">
        <f>IF(Публикации!$D194="Монография, изданная в РФ",1,0)</f>
        <v>0</v>
      </c>
      <c r="L194" s="111">
        <f>IF(Публикации!$D194="Монография, изданная зарубежом",1,0)</f>
        <v>0</v>
      </c>
      <c r="M194" s="111">
        <f>IF(Публикации!$D194="Индексируемая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194" s="111">
        <f>IF(Публикации!$D194="Индексируемая РИНЦ статья в прочих российских изданиях",1,0)</f>
        <v>0</v>
      </c>
      <c r="O194" s="111">
        <f>IF(Публикации!$D194="Индексируемая SCOPUS статья в зарубежных изданиях и сборниках трудов",1,0)</f>
        <v>0</v>
      </c>
      <c r="P194" s="111">
        <f>IF(Публикации!$D194="Индексируемая Web Of Science‎ статья в зарубежных изданиях и сборниках трудов",1,0)</f>
        <v>0</v>
      </c>
      <c r="Q194" s="111">
        <f>IF(Публикации!$D194="Неиндексируемая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94" s="111">
        <f>IF(Публикации!$D194="Неиндексируемая SCOPUS статья в зарубежных сборниках трудов и конференций",1,0)</f>
        <v>0</v>
      </c>
      <c r="S194" s="111">
        <f>IF(Публикации!$D194="Неиндексируемая Web Of Science‎ статья в зарубежных сборниках трудов и конференций",1,0)</f>
        <v>0</v>
      </c>
      <c r="T194" s="111">
        <f>IF(Публикации!$D194="Кафедральный сборник статей",1,0)</f>
        <v>0</v>
      </c>
      <c r="U194" s="111">
        <f>IF(Публикации!$D194="Сборник научных трудов филиала",1,0)</f>
        <v>0</v>
      </c>
      <c r="V194" s="111">
        <f>IF(Публикации!$D194="Методическое пособие",1,0)</f>
        <v>0</v>
      </c>
      <c r="W194" s="157">
        <f t="shared" si="1"/>
        <v>1</v>
      </c>
    </row>
    <row r="195" spans="1:23" ht="12.75" x14ac:dyDescent="0.2">
      <c r="A195" s="111">
        <f>IF(Публикации!$D195="Учебник с грифом УМО",1,0)</f>
        <v>0</v>
      </c>
      <c r="B195" s="111">
        <f>IF(Публикации!$D195="Учебник с грифом Минобрнауки России",1,0)</f>
        <v>0</v>
      </c>
      <c r="C195" s="111">
        <f>IF(Публикации!$D195="Учебник с другим грифом",1,0)</f>
        <v>0</v>
      </c>
      <c r="D195" s="111">
        <f>IF(Публикации!$D195="Учебник без грифа",1,0)</f>
        <v>0</v>
      </c>
      <c r="E195" s="111">
        <f>IF(Публикации!$D195="Электронный учебник",1,0)</f>
        <v>0</v>
      </c>
      <c r="F195" s="111">
        <f>IF(Публикации!$D195="Учебное пособие с грифом УМО",1,0)</f>
        <v>0</v>
      </c>
      <c r="G195" s="111">
        <f>IF(Публикации!$D195="Учебное пособие с грифом Минобрнауки России",1,0)</f>
        <v>0</v>
      </c>
      <c r="H195" s="111">
        <f>IF(Публикации!$D195="Учебное пособие с другим грифом",1,0)</f>
        <v>0</v>
      </c>
      <c r="I195" s="111">
        <f>IF(Публикации!$D195="Учебное пособие без грифа",1,0)</f>
        <v>0</v>
      </c>
      <c r="J195" s="111">
        <f>IF(Публикации!$D195="Учебная программа",1,0)</f>
        <v>0</v>
      </c>
      <c r="K195" s="111">
        <f>IF(Публикации!$D195="Монография, изданная в РФ",1,0)</f>
        <v>0</v>
      </c>
      <c r="L195" s="111">
        <f>IF(Публикации!$D195="Монография, изданная зарубежом",1,0)</f>
        <v>0</v>
      </c>
      <c r="M195" s="111">
        <f>IF(Публикации!$D195="Индексируемая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195" s="111">
        <f>IF(Публикации!$D195="Индексируемая РИНЦ статья в прочих российских изданиях",1,0)</f>
        <v>0</v>
      </c>
      <c r="O195" s="111">
        <f>IF(Публикации!$D195="Индексируемая SCOPUS статья в зарубежных изданиях и сборниках трудов",1,0)</f>
        <v>0</v>
      </c>
      <c r="P195" s="111">
        <f>IF(Публикации!$D195="Индексируемая Web Of Science‎ статья в зарубежных изданиях и сборниках трудов",1,0)</f>
        <v>0</v>
      </c>
      <c r="Q195" s="111">
        <f>IF(Публикации!$D195="Неиндексируемая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95" s="111">
        <f>IF(Публикации!$D195="Неиндексируемая SCOPUS статья в зарубежных сборниках трудов и конференций",1,0)</f>
        <v>0</v>
      </c>
      <c r="S195" s="111">
        <f>IF(Публикации!$D195="Неиндексируемая Web Of Science‎ статья в зарубежных сборниках трудов и конференций",1,0)</f>
        <v>0</v>
      </c>
      <c r="T195" s="111">
        <f>IF(Публикации!$D195="Кафедральный сборник статей",1,0)</f>
        <v>0</v>
      </c>
      <c r="U195" s="111">
        <f>IF(Публикации!$D195="Сборник научных трудов филиала",1,0)</f>
        <v>0</v>
      </c>
      <c r="V195" s="111">
        <f>IF(Публикации!$D195="Методическое пособие",1,0)</f>
        <v>0</v>
      </c>
      <c r="W195" s="157">
        <f t="shared" si="1"/>
        <v>1</v>
      </c>
    </row>
    <row r="196" spans="1:23" ht="12.75" x14ac:dyDescent="0.2">
      <c r="A196" s="111">
        <f>IF(Публикации!$D196="Учебник с грифом УМО",1,0)</f>
        <v>0</v>
      </c>
      <c r="B196" s="111">
        <f>IF(Публикации!$D196="Учебник с грифом Минобрнауки России",1,0)</f>
        <v>0</v>
      </c>
      <c r="C196" s="111">
        <f>IF(Публикации!$D196="Учебник с другим грифом",1,0)</f>
        <v>0</v>
      </c>
      <c r="D196" s="111">
        <f>IF(Публикации!$D196="Учебник без грифа",1,0)</f>
        <v>0</v>
      </c>
      <c r="E196" s="111">
        <f>IF(Публикации!$D196="Электронный учебник",1,0)</f>
        <v>0</v>
      </c>
      <c r="F196" s="111">
        <f>IF(Публикации!$D196="Учебное пособие с грифом УМО",1,0)</f>
        <v>0</v>
      </c>
      <c r="G196" s="111">
        <f>IF(Публикации!$D196="Учебное пособие с грифом Минобрнауки России",1,0)</f>
        <v>0</v>
      </c>
      <c r="H196" s="111">
        <f>IF(Публикации!$D196="Учебное пособие с другим грифом",1,0)</f>
        <v>0</v>
      </c>
      <c r="I196" s="111">
        <f>IF(Публикации!$D196="Учебное пособие без грифа",1,0)</f>
        <v>0</v>
      </c>
      <c r="J196" s="111">
        <f>IF(Публикации!$D196="Учебная программа",1,0)</f>
        <v>0</v>
      </c>
      <c r="K196" s="111">
        <f>IF(Публикации!$D196="Монография, изданная в РФ",1,0)</f>
        <v>0</v>
      </c>
      <c r="L196" s="111">
        <f>IF(Публикации!$D196="Монография, изданная зарубежом",1,0)</f>
        <v>1</v>
      </c>
      <c r="M196" s="111">
        <f>IF(Публикации!$D196="Индексируемая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96" s="111">
        <f>IF(Публикации!$D196="Индексируемая РИНЦ статья в прочих российских изданиях",1,0)</f>
        <v>0</v>
      </c>
      <c r="O196" s="111">
        <f>IF(Публикации!$D196="Индексируемая SCOPUS статья в зарубежных изданиях и сборниках трудов",1,0)</f>
        <v>0</v>
      </c>
      <c r="P196" s="111">
        <f>IF(Публикации!$D196="Индексируемая Web Of Science‎ статья в зарубежных изданиях и сборниках трудов",1,0)</f>
        <v>0</v>
      </c>
      <c r="Q196" s="111">
        <f>IF(Публикации!$D196="Неиндексируемая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96" s="111">
        <f>IF(Публикации!$D196="Неиндексируемая SCOPUS статья в зарубежных сборниках трудов и конференций",1,0)</f>
        <v>0</v>
      </c>
      <c r="S196" s="111">
        <f>IF(Публикации!$D196="Неиндексируемая Web Of Science‎ статья в зарубежных сборниках трудов и конференций",1,0)</f>
        <v>0</v>
      </c>
      <c r="T196" s="111">
        <f>IF(Публикации!$D196="Кафедральный сборник статей",1,0)</f>
        <v>0</v>
      </c>
      <c r="U196" s="111">
        <f>IF(Публикации!$D196="Сборник научных трудов филиала",1,0)</f>
        <v>0</v>
      </c>
      <c r="V196" s="111">
        <f>IF(Публикации!$D196="Методическое пособие",1,0)</f>
        <v>0</v>
      </c>
      <c r="W196" s="157">
        <f t="shared" si="1"/>
        <v>1</v>
      </c>
    </row>
    <row r="197" spans="1:23" ht="12.75" x14ac:dyDescent="0.2">
      <c r="A197" s="111">
        <f>IF(Публикации!$D197="Учебник с грифом УМО",1,0)</f>
        <v>0</v>
      </c>
      <c r="B197" s="111">
        <f>IF(Публикации!$D197="Учебник с грифом Минобрнауки России",1,0)</f>
        <v>0</v>
      </c>
      <c r="C197" s="111">
        <f>IF(Публикации!$D197="Учебник с другим грифом",1,0)</f>
        <v>0</v>
      </c>
      <c r="D197" s="111">
        <f>IF(Публикации!$D197="Учебник без грифа",1,0)</f>
        <v>0</v>
      </c>
      <c r="E197" s="111">
        <f>IF(Публикации!$D197="Электронный учебник",1,0)</f>
        <v>0</v>
      </c>
      <c r="F197" s="111">
        <f>IF(Публикации!$D197="Учебное пособие с грифом УМО",1,0)</f>
        <v>0</v>
      </c>
      <c r="G197" s="111">
        <f>IF(Публикации!$D197="Учебное пособие с грифом Минобрнауки России",1,0)</f>
        <v>0</v>
      </c>
      <c r="H197" s="111">
        <f>IF(Публикации!$D197="Учебное пособие с другим грифом",1,0)</f>
        <v>0</v>
      </c>
      <c r="I197" s="111">
        <f>IF(Публикации!$D197="Учебное пособие без грифа",1,0)</f>
        <v>0</v>
      </c>
      <c r="J197" s="111">
        <f>IF(Публикации!$D197="Учебная программа",1,0)</f>
        <v>0</v>
      </c>
      <c r="K197" s="111">
        <f>IF(Публикации!$D197="Монография, изданная в РФ",1,0)</f>
        <v>1</v>
      </c>
      <c r="L197" s="111">
        <f>IF(Публикации!$D197="Монография, изданная зарубежом",1,0)</f>
        <v>0</v>
      </c>
      <c r="M197" s="111">
        <f>IF(Публикации!$D197="Индексируемая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97" s="111">
        <f>IF(Публикации!$D197="Индексируемая РИНЦ статья в прочих российских изданиях",1,0)</f>
        <v>0</v>
      </c>
      <c r="O197" s="111">
        <f>IF(Публикации!$D197="Индексируемая SCOPUS статья в зарубежных изданиях и сборниках трудов",1,0)</f>
        <v>0</v>
      </c>
      <c r="P197" s="111">
        <f>IF(Публикации!$D197="Индексируемая Web Of Science‎ статья в зарубежных изданиях и сборниках трудов",1,0)</f>
        <v>0</v>
      </c>
      <c r="Q197" s="111">
        <f>IF(Публикации!$D197="Неиндексируемая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97" s="111">
        <f>IF(Публикации!$D197="Неиндексируемая SCOPUS статья в зарубежных сборниках трудов и конференций",1,0)</f>
        <v>0</v>
      </c>
      <c r="S197" s="111">
        <f>IF(Публикации!$D197="Неиндексируемая Web Of Science‎ статья в зарубежных сборниках трудов и конференций",1,0)</f>
        <v>0</v>
      </c>
      <c r="T197" s="111">
        <f>IF(Публикации!$D197="Кафедральный сборник статей",1,0)</f>
        <v>0</v>
      </c>
      <c r="U197" s="111">
        <f>IF(Публикации!$D197="Сборник научных трудов филиала",1,0)</f>
        <v>0</v>
      </c>
      <c r="V197" s="111">
        <f>IF(Публикации!$D197="Методическое пособие",1,0)</f>
        <v>0</v>
      </c>
      <c r="W197" s="157">
        <f t="shared" si="1"/>
        <v>1</v>
      </c>
    </row>
    <row r="198" spans="1:23" ht="12.75" x14ac:dyDescent="0.2">
      <c r="A198" s="111">
        <f>IF(Публикации!$D198="Учебник с грифом УМО",1,0)</f>
        <v>0</v>
      </c>
      <c r="B198" s="111">
        <f>IF(Публикации!$D198="Учебник с грифом Минобрнауки России",1,0)</f>
        <v>0</v>
      </c>
      <c r="C198" s="111">
        <f>IF(Публикации!$D198="Учебник с другим грифом",1,0)</f>
        <v>0</v>
      </c>
      <c r="D198" s="111">
        <f>IF(Публикации!$D198="Учебник без грифа",1,0)</f>
        <v>0</v>
      </c>
      <c r="E198" s="111">
        <f>IF(Публикации!$D198="Электронный учебник",1,0)</f>
        <v>0</v>
      </c>
      <c r="F198" s="111">
        <f>IF(Публикации!$D198="Учебное пособие с грифом УМО",1,0)</f>
        <v>0</v>
      </c>
      <c r="G198" s="111">
        <f>IF(Публикации!$D198="Учебное пособие с грифом Минобрнауки России",1,0)</f>
        <v>0</v>
      </c>
      <c r="H198" s="111">
        <f>IF(Публикации!$D198="Учебное пособие с другим грифом",1,0)</f>
        <v>0</v>
      </c>
      <c r="I198" s="111">
        <f>IF(Публикации!$D198="Учебное пособие без грифа",1,0)</f>
        <v>0</v>
      </c>
      <c r="J198" s="111">
        <f>IF(Публикации!$D198="Учебная программа",1,0)</f>
        <v>0</v>
      </c>
      <c r="K198" s="111">
        <f>IF(Публикации!$D198="Монография, изданная в РФ",1,0)</f>
        <v>1</v>
      </c>
      <c r="L198" s="111">
        <f>IF(Публикации!$D198="Монография, изданная зарубежом",1,0)</f>
        <v>0</v>
      </c>
      <c r="M198" s="111">
        <f>IF(Публикации!$D198="Индексируемая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98" s="111">
        <f>IF(Публикации!$D198="Индексируемая РИНЦ статья в прочих российских изданиях",1,0)</f>
        <v>0</v>
      </c>
      <c r="O198" s="111">
        <f>IF(Публикации!$D198="Индексируемая SCOPUS статья в зарубежных изданиях и сборниках трудов",1,0)</f>
        <v>0</v>
      </c>
      <c r="P198" s="111">
        <f>IF(Публикации!$D198="Индексируемая Web Of Science‎ статья в зарубежных изданиях и сборниках трудов",1,0)</f>
        <v>0</v>
      </c>
      <c r="Q198" s="111">
        <f>IF(Публикации!$D198="Неиндексируемая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98" s="111">
        <f>IF(Публикации!$D198="Неиндексируемая SCOPUS статья в зарубежных сборниках трудов и конференций",1,0)</f>
        <v>0</v>
      </c>
      <c r="S198" s="111">
        <f>IF(Публикации!$D198="Неиндексируемая Web Of Science‎ статья в зарубежных сборниках трудов и конференций",1,0)</f>
        <v>0</v>
      </c>
      <c r="T198" s="111">
        <f>IF(Публикации!$D198="Кафедральный сборник статей",1,0)</f>
        <v>0</v>
      </c>
      <c r="U198" s="111">
        <f>IF(Публикации!$D198="Сборник научных трудов филиала",1,0)</f>
        <v>0</v>
      </c>
      <c r="V198" s="111">
        <f>IF(Публикации!$D198="Методическое пособие",1,0)</f>
        <v>0</v>
      </c>
      <c r="W198" s="157">
        <f t="shared" si="1"/>
        <v>1</v>
      </c>
    </row>
    <row r="199" spans="1:23" ht="12.75" x14ac:dyDescent="0.2">
      <c r="A199" s="111">
        <f>IF(Публикации!$D199="Учебник с грифом УМО",1,0)</f>
        <v>0</v>
      </c>
      <c r="B199" s="111">
        <f>IF(Публикации!$D199="Учебник с грифом Минобрнауки России",1,0)</f>
        <v>0</v>
      </c>
      <c r="C199" s="111">
        <f>IF(Публикации!$D199="Учебник с другим грифом",1,0)</f>
        <v>0</v>
      </c>
      <c r="D199" s="111">
        <f>IF(Публикации!$D199="Учебник без грифа",1,0)</f>
        <v>0</v>
      </c>
      <c r="E199" s="111">
        <f>IF(Публикации!$D199="Электронный учебник",1,0)</f>
        <v>0</v>
      </c>
      <c r="F199" s="111">
        <f>IF(Публикации!$D199="Учебное пособие с грифом УМО",1,0)</f>
        <v>0</v>
      </c>
      <c r="G199" s="111">
        <f>IF(Публикации!$D199="Учебное пособие с грифом Минобрнауки России",1,0)</f>
        <v>0</v>
      </c>
      <c r="H199" s="111">
        <f>IF(Публикации!$D199="Учебное пособие с другим грифом",1,0)</f>
        <v>0</v>
      </c>
      <c r="I199" s="111">
        <f>IF(Публикации!$D199="Учебное пособие без грифа",1,0)</f>
        <v>0</v>
      </c>
      <c r="J199" s="111">
        <f>IF(Публикации!$D199="Учебная программа",1,0)</f>
        <v>0</v>
      </c>
      <c r="K199" s="111">
        <f>IF(Публикации!$D199="Монография, изданная в РФ",1,0)</f>
        <v>1</v>
      </c>
      <c r="L199" s="111">
        <f>IF(Публикации!$D199="Монография, изданная зарубежом",1,0)</f>
        <v>0</v>
      </c>
      <c r="M199" s="111">
        <f>IF(Публикации!$D199="Индексируемая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199" s="111">
        <f>IF(Публикации!$D199="Индексируемая РИНЦ статья в прочих российских изданиях",1,0)</f>
        <v>0</v>
      </c>
      <c r="O199" s="111">
        <f>IF(Публикации!$D199="Индексируемая SCOPUS статья в зарубежных изданиях и сборниках трудов",1,0)</f>
        <v>0</v>
      </c>
      <c r="P199" s="111">
        <f>IF(Публикации!$D199="Индексируемая Web Of Science‎ статья в зарубежных изданиях и сборниках трудов",1,0)</f>
        <v>0</v>
      </c>
      <c r="Q199" s="111">
        <f>IF(Публикации!$D199="Неиндексируемая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199" s="111">
        <f>IF(Публикации!$D199="Неиндексируемая SCOPUS статья в зарубежных сборниках трудов и конференций",1,0)</f>
        <v>0</v>
      </c>
      <c r="S199" s="111">
        <f>IF(Публикации!$D199="Неиндексируемая Web Of Science‎ статья в зарубежных сборниках трудов и конференций",1,0)</f>
        <v>0</v>
      </c>
      <c r="T199" s="111">
        <f>IF(Публикации!$D199="Кафедральный сборник статей",1,0)</f>
        <v>0</v>
      </c>
      <c r="U199" s="111">
        <f>IF(Публикации!$D199="Сборник научных трудов филиала",1,0)</f>
        <v>0</v>
      </c>
      <c r="V199" s="111">
        <f>IF(Публикации!$D199="Методическое пособие",1,0)</f>
        <v>0</v>
      </c>
      <c r="W199" s="157">
        <f t="shared" si="1"/>
        <v>1</v>
      </c>
    </row>
    <row r="200" spans="1:23" ht="12.75" x14ac:dyDescent="0.2">
      <c r="A200" s="111">
        <f>IF(Публикации!$D200="Учебник с грифом УМО",1,0)</f>
        <v>0</v>
      </c>
      <c r="B200" s="111">
        <f>IF(Публикации!$D200="Учебник с грифом Минобрнауки России",1,0)</f>
        <v>0</v>
      </c>
      <c r="C200" s="111">
        <f>IF(Публикации!$D200="Учебник с другим грифом",1,0)</f>
        <v>0</v>
      </c>
      <c r="D200" s="111">
        <f>IF(Публикации!$D200="Учебник без грифа",1,0)</f>
        <v>0</v>
      </c>
      <c r="E200" s="111">
        <f>IF(Публикации!$D200="Электронный учебник",1,0)</f>
        <v>0</v>
      </c>
      <c r="F200" s="111">
        <f>IF(Публикации!$D200="Учебное пособие с грифом УМО",1,0)</f>
        <v>0</v>
      </c>
      <c r="G200" s="111">
        <f>IF(Публикации!$D200="Учебное пособие с грифом Минобрнауки России",1,0)</f>
        <v>0</v>
      </c>
      <c r="H200" s="111">
        <f>IF(Публикации!$D200="Учебное пособие с другим грифом",1,0)</f>
        <v>0</v>
      </c>
      <c r="I200" s="111">
        <f>IF(Публикации!$D200="Учебное пособие без грифа",1,0)</f>
        <v>0</v>
      </c>
      <c r="J200" s="111">
        <f>IF(Публикации!$D200="Учебная программа",1,0)</f>
        <v>0</v>
      </c>
      <c r="K200" s="111">
        <f>IF(Публикации!$D200="Монография, изданная в РФ",1,0)</f>
        <v>1</v>
      </c>
      <c r="L200" s="111">
        <f>IF(Публикации!$D200="Монография, изданная зарубежом",1,0)</f>
        <v>0</v>
      </c>
      <c r="M200" s="111">
        <f>IF(Публикации!$D200="Индексируемая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00" s="111">
        <f>IF(Публикации!$D200="Индексируемая РИНЦ статья в прочих российских изданиях",1,0)</f>
        <v>0</v>
      </c>
      <c r="O200" s="111">
        <f>IF(Публикации!$D200="Индексируемая SCOPUS статья в зарубежных изданиях и сборниках трудов",1,0)</f>
        <v>0</v>
      </c>
      <c r="P200" s="111">
        <f>IF(Публикации!$D200="Индексируемая Web Of Science‎ статья в зарубежных изданиях и сборниках трудов",1,0)</f>
        <v>0</v>
      </c>
      <c r="Q200" s="111">
        <f>IF(Публикации!$D200="Неиндексируемая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00" s="111">
        <f>IF(Публикации!$D200="Неиндексируемая SCOPUS статья в зарубежных сборниках трудов и конференций",1,0)</f>
        <v>0</v>
      </c>
      <c r="S200" s="111">
        <f>IF(Публикации!$D200="Неиндексируемая Web Of Science‎ статья в зарубежных сборниках трудов и конференций",1,0)</f>
        <v>0</v>
      </c>
      <c r="T200" s="111">
        <f>IF(Публикации!$D200="Кафедральный сборник статей",1,0)</f>
        <v>0</v>
      </c>
      <c r="U200" s="111">
        <f>IF(Публикации!$D200="Сборник научных трудов филиала",1,0)</f>
        <v>0</v>
      </c>
      <c r="V200" s="111">
        <f>IF(Публикации!$D200="Методическое пособие",1,0)</f>
        <v>0</v>
      </c>
      <c r="W200" s="157">
        <f t="shared" si="1"/>
        <v>1</v>
      </c>
    </row>
    <row r="201" spans="1:23" ht="12.75" x14ac:dyDescent="0.2">
      <c r="A201" s="111">
        <f>IF(Публикации!$D201="Учебник с грифом УМО",1,0)</f>
        <v>0</v>
      </c>
      <c r="B201" s="111">
        <f>IF(Публикации!$D201="Учебник с грифом Минобрнауки России",1,0)</f>
        <v>0</v>
      </c>
      <c r="C201" s="111">
        <f>IF(Публикации!$D201="Учебник с другим грифом",1,0)</f>
        <v>0</v>
      </c>
      <c r="D201" s="111">
        <f>IF(Публикации!$D201="Учебник без грифа",1,0)</f>
        <v>0</v>
      </c>
      <c r="E201" s="111">
        <f>IF(Публикации!$D201="Электронный учебник",1,0)</f>
        <v>0</v>
      </c>
      <c r="F201" s="111">
        <f>IF(Публикации!$D201="Учебное пособие с грифом УМО",1,0)</f>
        <v>0</v>
      </c>
      <c r="G201" s="111">
        <f>IF(Публикации!$D201="Учебное пособие с грифом Минобрнауки России",1,0)</f>
        <v>0</v>
      </c>
      <c r="H201" s="111">
        <f>IF(Публикации!$D201="Учебное пособие с другим грифом",1,0)</f>
        <v>0</v>
      </c>
      <c r="I201" s="111">
        <f>IF(Публикации!$D201="Учебное пособие без грифа",1,0)</f>
        <v>0</v>
      </c>
      <c r="J201" s="111">
        <f>IF(Публикации!$D201="Учебная программа",1,0)</f>
        <v>0</v>
      </c>
      <c r="K201" s="111">
        <f>IF(Публикации!$D201="Монография, изданная в РФ",1,0)</f>
        <v>1</v>
      </c>
      <c r="L201" s="111">
        <f>IF(Публикации!$D201="Монография, изданная зарубежом",1,0)</f>
        <v>0</v>
      </c>
      <c r="M201" s="111">
        <f>IF(Публикации!$D201="Индексируемая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01" s="111">
        <f>IF(Публикации!$D201="Индексируемая РИНЦ статья в прочих российских изданиях",1,0)</f>
        <v>0</v>
      </c>
      <c r="O201" s="111">
        <f>IF(Публикации!$D201="Индексируемая SCOPUS статья в зарубежных изданиях и сборниках трудов",1,0)</f>
        <v>0</v>
      </c>
      <c r="P201" s="111">
        <f>IF(Публикации!$D201="Индексируемая Web Of Science‎ статья в зарубежных изданиях и сборниках трудов",1,0)</f>
        <v>0</v>
      </c>
      <c r="Q201" s="111">
        <f>IF(Публикации!$D201="Неиндексируемая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01" s="111">
        <f>IF(Публикации!$D201="Неиндексируемая SCOPUS статья в зарубежных сборниках трудов и конференций",1,0)</f>
        <v>0</v>
      </c>
      <c r="S201" s="111">
        <f>IF(Публикации!$D201="Неиндексируемая Web Of Science‎ статья в зарубежных сборниках трудов и конференций",1,0)</f>
        <v>0</v>
      </c>
      <c r="T201" s="111">
        <f>IF(Публикации!$D201="Кафедральный сборник статей",1,0)</f>
        <v>0</v>
      </c>
      <c r="U201" s="111">
        <f>IF(Публикации!$D201="Сборник научных трудов филиала",1,0)</f>
        <v>0</v>
      </c>
      <c r="V201" s="111">
        <f>IF(Публикации!$D201="Методическое пособие",1,0)</f>
        <v>0</v>
      </c>
      <c r="W201" s="157">
        <f t="shared" si="1"/>
        <v>1</v>
      </c>
    </row>
    <row r="202" spans="1:23" ht="12.75" x14ac:dyDescent="0.2">
      <c r="A202" s="111">
        <f>IF(Публикации!$D202="Учебник с грифом УМО",1,0)</f>
        <v>0</v>
      </c>
      <c r="B202" s="111">
        <f>IF(Публикации!$D202="Учебник с грифом Минобрнауки России",1,0)</f>
        <v>0</v>
      </c>
      <c r="C202" s="111">
        <f>IF(Публикации!$D202="Учебник с другим грифом",1,0)</f>
        <v>0</v>
      </c>
      <c r="D202" s="111">
        <f>IF(Публикации!$D202="Учебник без грифа",1,0)</f>
        <v>0</v>
      </c>
      <c r="E202" s="111">
        <f>IF(Публикации!$D202="Электронный учебник",1,0)</f>
        <v>0</v>
      </c>
      <c r="F202" s="111">
        <f>IF(Публикации!$D202="Учебное пособие с грифом УМО",1,0)</f>
        <v>0</v>
      </c>
      <c r="G202" s="111">
        <f>IF(Публикации!$D202="Учебное пособие с грифом Минобрнауки России",1,0)</f>
        <v>0</v>
      </c>
      <c r="H202" s="111">
        <f>IF(Публикации!$D202="Учебное пособие с другим грифом",1,0)</f>
        <v>0</v>
      </c>
      <c r="I202" s="111">
        <f>IF(Публикации!$D202="Учебное пособие без грифа",1,0)</f>
        <v>0</v>
      </c>
      <c r="J202" s="111">
        <f>IF(Публикации!$D202="Учебная программа",1,0)</f>
        <v>0</v>
      </c>
      <c r="K202" s="111">
        <f>IF(Публикации!$D202="Монография, изданная в РФ",1,0)</f>
        <v>0</v>
      </c>
      <c r="L202" s="111">
        <f>IF(Публикации!$D202="Монография, изданная зарубежом",1,0)</f>
        <v>0</v>
      </c>
      <c r="M202" s="111">
        <f>IF(Публикации!$D202="Индексируемая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02" s="111">
        <f>IF(Публикации!$D202="Индексируемая РИНЦ статья в прочих российских изданиях",1,0)</f>
        <v>1</v>
      </c>
      <c r="O202" s="111">
        <f>IF(Публикации!$D202="Индексируемая SCOPUS статья в зарубежных изданиях и сборниках трудов",1,0)</f>
        <v>0</v>
      </c>
      <c r="P202" s="111">
        <f>IF(Публикации!$D202="Индексируемая Web Of Science‎ статья в зарубежных изданиях и сборниках трудов",1,0)</f>
        <v>0</v>
      </c>
      <c r="Q202" s="111">
        <f>IF(Публикации!$D202="Неиндексируемая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02" s="111">
        <f>IF(Публикации!$D202="Неиндексируемая SCOPUS статья в зарубежных сборниках трудов и конференций",1,0)</f>
        <v>0</v>
      </c>
      <c r="S202" s="111">
        <f>IF(Публикации!$D202="Неиндексируемая Web Of Science‎ статья в зарубежных сборниках трудов и конференций",1,0)</f>
        <v>0</v>
      </c>
      <c r="T202" s="111">
        <f>IF(Публикации!$D202="Кафедральный сборник статей",1,0)</f>
        <v>0</v>
      </c>
      <c r="U202" s="111">
        <f>IF(Публикации!$D202="Сборник научных трудов филиала",1,0)</f>
        <v>0</v>
      </c>
      <c r="V202" s="111">
        <f>IF(Публикации!$D202="Методическое пособие",1,0)</f>
        <v>0</v>
      </c>
      <c r="W202" s="157">
        <f t="shared" si="1"/>
        <v>1</v>
      </c>
    </row>
    <row r="203" spans="1:23" ht="12.75" x14ac:dyDescent="0.2">
      <c r="A203" s="111">
        <f>IF(Публикации!$D203="Учебник с грифом УМО",1,0)</f>
        <v>0</v>
      </c>
      <c r="B203" s="111">
        <f>IF(Публикации!$D203="Учебник с грифом Минобрнауки России",1,0)</f>
        <v>0</v>
      </c>
      <c r="C203" s="111">
        <f>IF(Публикации!$D203="Учебник с другим грифом",1,0)</f>
        <v>0</v>
      </c>
      <c r="D203" s="111">
        <f>IF(Публикации!$D203="Учебник без грифа",1,0)</f>
        <v>0</v>
      </c>
      <c r="E203" s="111">
        <f>IF(Публикации!$D203="Электронный учебник",1,0)</f>
        <v>0</v>
      </c>
      <c r="F203" s="111">
        <f>IF(Публикации!$D203="Учебное пособие с грифом УМО",1,0)</f>
        <v>0</v>
      </c>
      <c r="G203" s="111">
        <f>IF(Публикации!$D203="Учебное пособие с грифом Минобрнауки России",1,0)</f>
        <v>0</v>
      </c>
      <c r="H203" s="111">
        <f>IF(Публикации!$D203="Учебное пособие с другим грифом",1,0)</f>
        <v>0</v>
      </c>
      <c r="I203" s="111">
        <f>IF(Публикации!$D203="Учебное пособие без грифа",1,0)</f>
        <v>0</v>
      </c>
      <c r="J203" s="111">
        <f>IF(Публикации!$D203="Учебная программа",1,0)</f>
        <v>0</v>
      </c>
      <c r="K203" s="111">
        <f>IF(Публикации!$D203="Монография, изданная в РФ",1,0)</f>
        <v>0</v>
      </c>
      <c r="L203" s="111">
        <f>IF(Публикации!$D203="Монография, изданная зарубежом",1,0)</f>
        <v>0</v>
      </c>
      <c r="M203" s="111">
        <f>IF(Публикации!$D203="Индексируемая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03" s="111">
        <f>IF(Публикации!$D203="Индексируемая РИНЦ статья в прочих российских изданиях",1,0)</f>
        <v>1</v>
      </c>
      <c r="O203" s="111">
        <f>IF(Публикации!$D203="Индексируемая SCOPUS статья в зарубежных изданиях и сборниках трудов",1,0)</f>
        <v>0</v>
      </c>
      <c r="P203" s="111">
        <f>IF(Публикации!$D203="Индексируемая Web Of Science‎ статья в зарубежных изданиях и сборниках трудов",1,0)</f>
        <v>0</v>
      </c>
      <c r="Q203" s="111">
        <f>IF(Публикации!$D203="Неиндексируемая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03" s="111">
        <f>IF(Публикации!$D203="Неиндексируемая SCOPUS статья в зарубежных сборниках трудов и конференций",1,0)</f>
        <v>0</v>
      </c>
      <c r="S203" s="111">
        <f>IF(Публикации!$D203="Неиндексируемая Web Of Science‎ статья в зарубежных сборниках трудов и конференций",1,0)</f>
        <v>0</v>
      </c>
      <c r="T203" s="111">
        <f>IF(Публикации!$D203="Кафедральный сборник статей",1,0)</f>
        <v>0</v>
      </c>
      <c r="U203" s="111">
        <f>IF(Публикации!$D203="Сборник научных трудов филиала",1,0)</f>
        <v>0</v>
      </c>
      <c r="V203" s="111">
        <f>IF(Публикации!$D203="Методическое пособие",1,0)</f>
        <v>0</v>
      </c>
      <c r="W203" s="157">
        <f t="shared" si="1"/>
        <v>1</v>
      </c>
    </row>
    <row r="204" spans="1:23" ht="12.75" x14ac:dyDescent="0.2">
      <c r="A204" s="111">
        <f>IF(Публикации!$D204="Учебник с грифом УМО",1,0)</f>
        <v>0</v>
      </c>
      <c r="B204" s="111">
        <f>IF(Публикации!$D204="Учебник с грифом Минобрнауки России",1,0)</f>
        <v>0</v>
      </c>
      <c r="C204" s="111">
        <f>IF(Публикации!$D204="Учебник с другим грифом",1,0)</f>
        <v>0</v>
      </c>
      <c r="D204" s="111">
        <f>IF(Публикации!$D204="Учебник без грифа",1,0)</f>
        <v>0</v>
      </c>
      <c r="E204" s="111">
        <f>IF(Публикации!$D204="Электронный учебник",1,0)</f>
        <v>0</v>
      </c>
      <c r="F204" s="111">
        <f>IF(Публикации!$D204="Учебное пособие с грифом УМО",1,0)</f>
        <v>0</v>
      </c>
      <c r="G204" s="111">
        <f>IF(Публикации!$D204="Учебное пособие с грифом Минобрнауки России",1,0)</f>
        <v>0</v>
      </c>
      <c r="H204" s="111">
        <f>IF(Публикации!$D204="Учебное пособие с другим грифом",1,0)</f>
        <v>0</v>
      </c>
      <c r="I204" s="111">
        <f>IF(Публикации!$D204="Учебное пособие без грифа",1,0)</f>
        <v>0</v>
      </c>
      <c r="J204" s="111">
        <f>IF(Публикации!$D204="Учебная программа",1,0)</f>
        <v>0</v>
      </c>
      <c r="K204" s="111">
        <f>IF(Публикации!$D204="Монография, изданная в РФ",1,0)</f>
        <v>0</v>
      </c>
      <c r="L204" s="111">
        <f>IF(Публикации!$D204="Монография, изданная зарубежом",1,0)</f>
        <v>0</v>
      </c>
      <c r="M204" s="111">
        <f>IF(Публикации!$D204="Индексируемая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04" s="111">
        <f>IF(Публикации!$D204="Индексируемая РИНЦ статья в прочих российских изданиях",1,0)</f>
        <v>1</v>
      </c>
      <c r="O204" s="111">
        <f>IF(Публикации!$D204="Индексируемая SCOPUS статья в зарубежных изданиях и сборниках трудов",1,0)</f>
        <v>0</v>
      </c>
      <c r="P204" s="111">
        <f>IF(Публикации!$D204="Индексируемая Web Of Science‎ статья в зарубежных изданиях и сборниках трудов",1,0)</f>
        <v>0</v>
      </c>
      <c r="Q204" s="111">
        <f>IF(Публикации!$D204="Неиндексируемая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04" s="111">
        <f>IF(Публикации!$D204="Неиндексируемая SCOPUS статья в зарубежных сборниках трудов и конференций",1,0)</f>
        <v>0</v>
      </c>
      <c r="S204" s="111">
        <f>IF(Публикации!$D204="Неиндексируемая Web Of Science‎ статья в зарубежных сборниках трудов и конференций",1,0)</f>
        <v>0</v>
      </c>
      <c r="T204" s="111">
        <f>IF(Публикации!$D204="Кафедральный сборник статей",1,0)</f>
        <v>0</v>
      </c>
      <c r="U204" s="111">
        <f>IF(Публикации!$D204="Сборник научных трудов филиала",1,0)</f>
        <v>0</v>
      </c>
      <c r="V204" s="111">
        <f>IF(Публикации!$D204="Методическое пособие",1,0)</f>
        <v>0</v>
      </c>
      <c r="W204" s="157">
        <f t="shared" si="1"/>
        <v>1</v>
      </c>
    </row>
    <row r="205" spans="1:23" ht="12.75" x14ac:dyDescent="0.2">
      <c r="A205" s="111">
        <f>IF(Публикации!$D205="Учебник с грифом УМО",1,0)</f>
        <v>0</v>
      </c>
      <c r="B205" s="111">
        <f>IF(Публикации!$D205="Учебник с грифом Минобрнауки России",1,0)</f>
        <v>0</v>
      </c>
      <c r="C205" s="111">
        <f>IF(Публикации!$D205="Учебник с другим грифом",1,0)</f>
        <v>0</v>
      </c>
      <c r="D205" s="111">
        <f>IF(Публикации!$D205="Учебник без грифа",1,0)</f>
        <v>0</v>
      </c>
      <c r="E205" s="111">
        <f>IF(Публикации!$D205="Электронный учебник",1,0)</f>
        <v>0</v>
      </c>
      <c r="F205" s="111">
        <f>IF(Публикации!$D205="Учебное пособие с грифом УМО",1,0)</f>
        <v>0</v>
      </c>
      <c r="G205" s="111">
        <f>IF(Публикации!$D205="Учебное пособие с грифом Минобрнауки России",1,0)</f>
        <v>0</v>
      </c>
      <c r="H205" s="111">
        <f>IF(Публикации!$D205="Учебное пособие с другим грифом",1,0)</f>
        <v>0</v>
      </c>
      <c r="I205" s="111">
        <f>IF(Публикации!$D205="Учебное пособие без грифа",1,0)</f>
        <v>0</v>
      </c>
      <c r="J205" s="111">
        <f>IF(Публикации!$D205="Учебная программа",1,0)</f>
        <v>0</v>
      </c>
      <c r="K205" s="111">
        <f>IF(Публикации!$D205="Монография, изданная в РФ",1,0)</f>
        <v>0</v>
      </c>
      <c r="L205" s="111">
        <f>IF(Публикации!$D205="Монография, изданная зарубежом",1,0)</f>
        <v>0</v>
      </c>
      <c r="M205" s="111">
        <f>IF(Публикации!$D205="Индексируемая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05" s="111">
        <f>IF(Публикации!$D205="Индексируемая РИНЦ статья в прочих российских изданиях",1,0)</f>
        <v>1</v>
      </c>
      <c r="O205" s="111">
        <f>IF(Публикации!$D205="Индексируемая SCOPUS статья в зарубежных изданиях и сборниках трудов",1,0)</f>
        <v>0</v>
      </c>
      <c r="P205" s="111">
        <f>IF(Публикации!$D205="Индексируемая Web Of Science‎ статья в зарубежных изданиях и сборниках трудов",1,0)</f>
        <v>0</v>
      </c>
      <c r="Q205" s="111">
        <f>IF(Публикации!$D205="Неиндексируемая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05" s="111">
        <f>IF(Публикации!$D205="Неиндексируемая SCOPUS статья в зарубежных сборниках трудов и конференций",1,0)</f>
        <v>0</v>
      </c>
      <c r="S205" s="111">
        <f>IF(Публикации!$D205="Неиндексируемая Web Of Science‎ статья в зарубежных сборниках трудов и конференций",1,0)</f>
        <v>0</v>
      </c>
      <c r="T205" s="111">
        <f>IF(Публикации!$D205="Кафедральный сборник статей",1,0)</f>
        <v>0</v>
      </c>
      <c r="U205" s="111">
        <f>IF(Публикации!$D205="Сборник научных трудов филиала",1,0)</f>
        <v>0</v>
      </c>
      <c r="V205" s="111">
        <f>IF(Публикации!$D205="Методическое пособие",1,0)</f>
        <v>0</v>
      </c>
      <c r="W205" s="157">
        <f t="shared" si="1"/>
        <v>1</v>
      </c>
    </row>
    <row r="206" spans="1:23" ht="12.75" x14ac:dyDescent="0.2">
      <c r="A206" s="111">
        <f>IF(Публикации!$D206="Учебник с грифом УМО",1,0)</f>
        <v>0</v>
      </c>
      <c r="B206" s="111">
        <f>IF(Публикации!$D206="Учебник с грифом Минобрнауки России",1,0)</f>
        <v>0</v>
      </c>
      <c r="C206" s="111">
        <f>IF(Публикации!$D206="Учебник с другим грифом",1,0)</f>
        <v>0</v>
      </c>
      <c r="D206" s="111">
        <f>IF(Публикации!$D206="Учебник без грифа",1,0)</f>
        <v>0</v>
      </c>
      <c r="E206" s="111">
        <f>IF(Публикации!$D206="Электронный учебник",1,0)</f>
        <v>0</v>
      </c>
      <c r="F206" s="111">
        <f>IF(Публикации!$D206="Учебное пособие с грифом УМО",1,0)</f>
        <v>0</v>
      </c>
      <c r="G206" s="111">
        <f>IF(Публикации!$D206="Учебное пособие с грифом Минобрнауки России",1,0)</f>
        <v>0</v>
      </c>
      <c r="H206" s="111">
        <f>IF(Публикации!$D206="Учебное пособие с другим грифом",1,0)</f>
        <v>0</v>
      </c>
      <c r="I206" s="111">
        <f>IF(Публикации!$D206="Учебное пособие без грифа",1,0)</f>
        <v>0</v>
      </c>
      <c r="J206" s="111">
        <f>IF(Публикации!$D206="Учебная программа",1,0)</f>
        <v>0</v>
      </c>
      <c r="K206" s="111">
        <f>IF(Публикации!$D206="Монография, изданная в РФ",1,0)</f>
        <v>0</v>
      </c>
      <c r="L206" s="111">
        <f>IF(Публикации!$D206="Монография, изданная зарубежом",1,0)</f>
        <v>0</v>
      </c>
      <c r="M206" s="111">
        <f>IF(Публикации!$D206="Индексируемая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06" s="111">
        <f>IF(Публикации!$D206="Индексируемая РИНЦ статья в прочих российских изданиях",1,0)</f>
        <v>1</v>
      </c>
      <c r="O206" s="111">
        <f>IF(Публикации!$D206="Индексируемая SCOPUS статья в зарубежных изданиях и сборниках трудов",1,0)</f>
        <v>0</v>
      </c>
      <c r="P206" s="111">
        <f>IF(Публикации!$D206="Индексируемая Web Of Science‎ статья в зарубежных изданиях и сборниках трудов",1,0)</f>
        <v>0</v>
      </c>
      <c r="Q206" s="111">
        <f>IF(Публикации!$D206="Неиндексируемая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06" s="111">
        <f>IF(Публикации!$D206="Неиндексируемая SCOPUS статья в зарубежных сборниках трудов и конференций",1,0)</f>
        <v>0</v>
      </c>
      <c r="S206" s="111">
        <f>IF(Публикации!$D206="Неиндексируемая Web Of Science‎ статья в зарубежных сборниках трудов и конференций",1,0)</f>
        <v>0</v>
      </c>
      <c r="T206" s="111">
        <f>IF(Публикации!$D206="Кафедральный сборник статей",1,0)</f>
        <v>0</v>
      </c>
      <c r="U206" s="111">
        <f>IF(Публикации!$D206="Сборник научных трудов филиала",1,0)</f>
        <v>0</v>
      </c>
      <c r="V206" s="111">
        <f>IF(Публикации!$D206="Методическое пособие",1,0)</f>
        <v>0</v>
      </c>
      <c r="W206" s="157">
        <f t="shared" si="1"/>
        <v>1</v>
      </c>
    </row>
    <row r="207" spans="1:23" ht="12.75" x14ac:dyDescent="0.2">
      <c r="A207" s="111">
        <f>IF(Публикации!$D207="Учебник с грифом УМО",1,0)</f>
        <v>0</v>
      </c>
      <c r="B207" s="111">
        <f>IF(Публикации!$D207="Учебник с грифом Минобрнауки России",1,0)</f>
        <v>0</v>
      </c>
      <c r="C207" s="111">
        <f>IF(Публикации!$D207="Учебник с другим грифом",1,0)</f>
        <v>0</v>
      </c>
      <c r="D207" s="111">
        <f>IF(Публикации!$D207="Учебник без грифа",1,0)</f>
        <v>0</v>
      </c>
      <c r="E207" s="111">
        <f>IF(Публикации!$D207="Электронный учебник",1,0)</f>
        <v>0</v>
      </c>
      <c r="F207" s="111">
        <f>IF(Публикации!$D207="Учебное пособие с грифом УМО",1,0)</f>
        <v>0</v>
      </c>
      <c r="G207" s="111">
        <f>IF(Публикации!$D207="Учебное пособие с грифом Минобрнауки России",1,0)</f>
        <v>0</v>
      </c>
      <c r="H207" s="111">
        <f>IF(Публикации!$D207="Учебное пособие с другим грифом",1,0)</f>
        <v>0</v>
      </c>
      <c r="I207" s="111">
        <f>IF(Публикации!$D207="Учебное пособие без грифа",1,0)</f>
        <v>0</v>
      </c>
      <c r="J207" s="111">
        <f>IF(Публикации!$D207="Учебная программа",1,0)</f>
        <v>0</v>
      </c>
      <c r="K207" s="111">
        <f>IF(Публикации!$D207="Монография, изданная в РФ",1,0)</f>
        <v>0</v>
      </c>
      <c r="L207" s="111">
        <f>IF(Публикации!$D207="Монография, изданная зарубежом",1,0)</f>
        <v>0</v>
      </c>
      <c r="M207" s="111">
        <f>IF(Публикации!$D207="Индексируемая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07" s="111">
        <f>IF(Публикации!$D207="Индексируемая РИНЦ статья в прочих российских изданиях",1,0)</f>
        <v>1</v>
      </c>
      <c r="O207" s="111">
        <f>IF(Публикации!$D207="Индексируемая SCOPUS статья в зарубежных изданиях и сборниках трудов",1,0)</f>
        <v>0</v>
      </c>
      <c r="P207" s="111">
        <f>IF(Публикации!$D207="Индексируемая Web Of Science‎ статья в зарубежных изданиях и сборниках трудов",1,0)</f>
        <v>0</v>
      </c>
      <c r="Q207" s="111">
        <f>IF(Публикации!$D207="Неиндексируемая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07" s="111">
        <f>IF(Публикации!$D207="Неиндексируемая SCOPUS статья в зарубежных сборниках трудов и конференций",1,0)</f>
        <v>0</v>
      </c>
      <c r="S207" s="111">
        <f>IF(Публикации!$D207="Неиндексируемая Web Of Science‎ статья в зарубежных сборниках трудов и конференций",1,0)</f>
        <v>0</v>
      </c>
      <c r="T207" s="111">
        <f>IF(Публикации!$D207="Кафедральный сборник статей",1,0)</f>
        <v>0</v>
      </c>
      <c r="U207" s="111">
        <f>IF(Публикации!$D207="Сборник научных трудов филиала",1,0)</f>
        <v>0</v>
      </c>
      <c r="V207" s="111">
        <f>IF(Публикации!$D207="Методическое пособие",1,0)</f>
        <v>0</v>
      </c>
      <c r="W207" s="157">
        <f t="shared" si="1"/>
        <v>1</v>
      </c>
    </row>
    <row r="208" spans="1:23" ht="12.75" x14ac:dyDescent="0.2">
      <c r="A208" s="111">
        <f>IF(Публикации!$D208="Учебник с грифом УМО",1,0)</f>
        <v>0</v>
      </c>
      <c r="B208" s="111">
        <f>IF(Публикации!$D208="Учебник с грифом Минобрнауки России",1,0)</f>
        <v>0</v>
      </c>
      <c r="C208" s="111">
        <f>IF(Публикации!$D208="Учебник с другим грифом",1,0)</f>
        <v>0</v>
      </c>
      <c r="D208" s="111">
        <f>IF(Публикации!$D208="Учебник без грифа",1,0)</f>
        <v>0</v>
      </c>
      <c r="E208" s="111">
        <f>IF(Публикации!$D208="Электронный учебник",1,0)</f>
        <v>0</v>
      </c>
      <c r="F208" s="111">
        <f>IF(Публикации!$D208="Учебное пособие с грифом УМО",1,0)</f>
        <v>0</v>
      </c>
      <c r="G208" s="111">
        <f>IF(Публикации!$D208="Учебное пособие с грифом Минобрнауки России",1,0)</f>
        <v>0</v>
      </c>
      <c r="H208" s="111">
        <f>IF(Публикации!$D208="Учебное пособие с другим грифом",1,0)</f>
        <v>0</v>
      </c>
      <c r="I208" s="111">
        <f>IF(Публикации!$D208="Учебное пособие без грифа",1,0)</f>
        <v>0</v>
      </c>
      <c r="J208" s="111">
        <f>IF(Публикации!$D208="Учебная программа",1,0)</f>
        <v>0</v>
      </c>
      <c r="K208" s="111">
        <f>IF(Публикации!$D208="Монография, изданная в РФ",1,0)</f>
        <v>0</v>
      </c>
      <c r="L208" s="111">
        <f>IF(Публикации!$D208="Монография, изданная зарубежом",1,0)</f>
        <v>0</v>
      </c>
      <c r="M208" s="111">
        <f>IF(Публикации!$D208="Индексируемая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08" s="111">
        <f>IF(Публикации!$D208="Индексируемая РИНЦ статья в прочих российских изданиях",1,0)</f>
        <v>1</v>
      </c>
      <c r="O208" s="111">
        <f>IF(Публикации!$D208="Индексируемая SCOPUS статья в зарубежных изданиях и сборниках трудов",1,0)</f>
        <v>0</v>
      </c>
      <c r="P208" s="111">
        <f>IF(Публикации!$D208="Индексируемая Web Of Science‎ статья в зарубежных изданиях и сборниках трудов",1,0)</f>
        <v>0</v>
      </c>
      <c r="Q208" s="111">
        <f>IF(Публикации!$D208="Неиндексируемая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08" s="111">
        <f>IF(Публикации!$D208="Неиндексируемая SCOPUS статья в зарубежных сборниках трудов и конференций",1,0)</f>
        <v>0</v>
      </c>
      <c r="S208" s="111">
        <f>IF(Публикации!$D208="Неиндексируемая Web Of Science‎ статья в зарубежных сборниках трудов и конференций",1,0)</f>
        <v>0</v>
      </c>
      <c r="T208" s="111">
        <f>IF(Публикации!$D208="Кафедральный сборник статей",1,0)</f>
        <v>0</v>
      </c>
      <c r="U208" s="111">
        <f>IF(Публикации!$D208="Сборник научных трудов филиала",1,0)</f>
        <v>0</v>
      </c>
      <c r="V208" s="111">
        <f>IF(Публикации!$D208="Методическое пособие",1,0)</f>
        <v>0</v>
      </c>
      <c r="W208" s="157">
        <f t="shared" si="1"/>
        <v>1</v>
      </c>
    </row>
    <row r="209" spans="1:23" ht="12.75" x14ac:dyDescent="0.2">
      <c r="A209" s="111">
        <f>IF(Публикации!$D209="Учебник с грифом УМО",1,0)</f>
        <v>0</v>
      </c>
      <c r="B209" s="111">
        <f>IF(Публикации!$D209="Учебник с грифом Минобрнауки России",1,0)</f>
        <v>0</v>
      </c>
      <c r="C209" s="111">
        <f>IF(Публикации!$D209="Учебник с другим грифом",1,0)</f>
        <v>0</v>
      </c>
      <c r="D209" s="111">
        <f>IF(Публикации!$D209="Учебник без грифа",1,0)</f>
        <v>0</v>
      </c>
      <c r="E209" s="111">
        <f>IF(Публикации!$D209="Электронный учебник",1,0)</f>
        <v>0</v>
      </c>
      <c r="F209" s="111">
        <f>IF(Публикации!$D209="Учебное пособие с грифом УМО",1,0)</f>
        <v>0</v>
      </c>
      <c r="G209" s="111">
        <f>IF(Публикации!$D209="Учебное пособие с грифом Минобрнауки России",1,0)</f>
        <v>0</v>
      </c>
      <c r="H209" s="111">
        <f>IF(Публикации!$D209="Учебное пособие с другим грифом",1,0)</f>
        <v>0</v>
      </c>
      <c r="I209" s="111">
        <f>IF(Публикации!$D209="Учебное пособие без грифа",1,0)</f>
        <v>0</v>
      </c>
      <c r="J209" s="111">
        <f>IF(Публикации!$D209="Учебная программа",1,0)</f>
        <v>0</v>
      </c>
      <c r="K209" s="111">
        <f>IF(Публикации!$D209="Монография, изданная в РФ",1,0)</f>
        <v>0</v>
      </c>
      <c r="L209" s="111">
        <f>IF(Публикации!$D209="Монография, изданная зарубежом",1,0)</f>
        <v>0</v>
      </c>
      <c r="M209" s="111">
        <f>IF(Публикации!$D209="Индексируемая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209" s="111">
        <f>IF(Публикации!$D209="Индексируемая РИНЦ статья в прочих российских изданиях",1,0)</f>
        <v>0</v>
      </c>
      <c r="O209" s="111">
        <f>IF(Публикации!$D209="Индексируемая SCOPUS статья в зарубежных изданиях и сборниках трудов",1,0)</f>
        <v>0</v>
      </c>
      <c r="P209" s="111">
        <f>IF(Публикации!$D209="Индексируемая Web Of Science‎ статья в зарубежных изданиях и сборниках трудов",1,0)</f>
        <v>0</v>
      </c>
      <c r="Q209" s="111">
        <f>IF(Публикации!$D209="Неиндексируемая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09" s="111">
        <f>IF(Публикации!$D209="Неиндексируемая SCOPUS статья в зарубежных сборниках трудов и конференций",1,0)</f>
        <v>0</v>
      </c>
      <c r="S209" s="111">
        <f>IF(Публикации!$D209="Неиндексируемая Web Of Science‎ статья в зарубежных сборниках трудов и конференций",1,0)</f>
        <v>0</v>
      </c>
      <c r="T209" s="111">
        <f>IF(Публикации!$D209="Кафедральный сборник статей",1,0)</f>
        <v>0</v>
      </c>
      <c r="U209" s="111">
        <f>IF(Публикации!$D209="Сборник научных трудов филиала",1,0)</f>
        <v>0</v>
      </c>
      <c r="V209" s="111">
        <f>IF(Публикации!$D209="Методическое пособие",1,0)</f>
        <v>0</v>
      </c>
      <c r="W209" s="157">
        <f t="shared" si="1"/>
        <v>1</v>
      </c>
    </row>
    <row r="210" spans="1:23" ht="12.75" x14ac:dyDescent="0.2">
      <c r="A210" s="111">
        <f>IF(Публикации!$D210="Учебник с грифом УМО",1,0)</f>
        <v>0</v>
      </c>
      <c r="B210" s="111">
        <f>IF(Публикации!$D210="Учебник с грифом Минобрнауки России",1,0)</f>
        <v>0</v>
      </c>
      <c r="C210" s="111">
        <f>IF(Публикации!$D210="Учебник с другим грифом",1,0)</f>
        <v>0</v>
      </c>
      <c r="D210" s="111">
        <f>IF(Публикации!$D210="Учебник без грифа",1,0)</f>
        <v>0</v>
      </c>
      <c r="E210" s="111">
        <f>IF(Публикации!$D210="Электронный учебник",1,0)</f>
        <v>0</v>
      </c>
      <c r="F210" s="111">
        <f>IF(Публикации!$D210="Учебное пособие с грифом УМО",1,0)</f>
        <v>0</v>
      </c>
      <c r="G210" s="111">
        <f>IF(Публикации!$D210="Учебное пособие с грифом Минобрнауки России",1,0)</f>
        <v>0</v>
      </c>
      <c r="H210" s="111">
        <f>IF(Публикации!$D210="Учебное пособие с другим грифом",1,0)</f>
        <v>0</v>
      </c>
      <c r="I210" s="111">
        <f>IF(Публикации!$D210="Учебное пособие без грифа",1,0)</f>
        <v>0</v>
      </c>
      <c r="J210" s="111">
        <f>IF(Публикации!$D210="Учебная программа",1,0)</f>
        <v>0</v>
      </c>
      <c r="K210" s="111">
        <f>IF(Публикации!$D210="Монография, изданная в РФ",1,0)</f>
        <v>0</v>
      </c>
      <c r="L210" s="111">
        <f>IF(Публикации!$D210="Монография, изданная зарубежом",1,0)</f>
        <v>0</v>
      </c>
      <c r="M210" s="111">
        <f>IF(Публикации!$D210="Индексируемая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210" s="111">
        <f>IF(Публикации!$D210="Индексируемая РИНЦ статья в прочих российских изданиях",1,0)</f>
        <v>0</v>
      </c>
      <c r="O210" s="111">
        <f>IF(Публикации!$D210="Индексируемая SCOPUS статья в зарубежных изданиях и сборниках трудов",1,0)</f>
        <v>0</v>
      </c>
      <c r="P210" s="111">
        <f>IF(Публикации!$D210="Индексируемая Web Of Science‎ статья в зарубежных изданиях и сборниках трудов",1,0)</f>
        <v>0</v>
      </c>
      <c r="Q210" s="111">
        <f>IF(Публикации!$D210="Неиндексируемая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10" s="111">
        <f>IF(Публикации!$D210="Неиндексируемая SCOPUS статья в зарубежных сборниках трудов и конференций",1,0)</f>
        <v>0</v>
      </c>
      <c r="S210" s="111">
        <f>IF(Публикации!$D210="Неиндексируемая Web Of Science‎ статья в зарубежных сборниках трудов и конференций",1,0)</f>
        <v>0</v>
      </c>
      <c r="T210" s="111">
        <f>IF(Публикации!$D210="Кафедральный сборник статей",1,0)</f>
        <v>0</v>
      </c>
      <c r="U210" s="111">
        <f>IF(Публикации!$D210="Сборник научных трудов филиала",1,0)</f>
        <v>0</v>
      </c>
      <c r="V210" s="111">
        <f>IF(Публикации!$D210="Методическое пособие",1,0)</f>
        <v>0</v>
      </c>
      <c r="W210" s="157">
        <f t="shared" si="1"/>
        <v>1</v>
      </c>
    </row>
    <row r="211" spans="1:23" ht="12.75" x14ac:dyDescent="0.2">
      <c r="A211" s="111">
        <f>IF(Публикации!$D211="Учебник с грифом УМО",1,0)</f>
        <v>0</v>
      </c>
      <c r="B211" s="111">
        <f>IF(Публикации!$D211="Учебник с грифом Минобрнауки России",1,0)</f>
        <v>0</v>
      </c>
      <c r="C211" s="111">
        <f>IF(Публикации!$D211="Учебник с другим грифом",1,0)</f>
        <v>0</v>
      </c>
      <c r="D211" s="111">
        <f>IF(Публикации!$D211="Учебник без грифа",1,0)</f>
        <v>0</v>
      </c>
      <c r="E211" s="111">
        <f>IF(Публикации!$D211="Электронный учебник",1,0)</f>
        <v>0</v>
      </c>
      <c r="F211" s="111">
        <f>IF(Публикации!$D211="Учебное пособие с грифом УМО",1,0)</f>
        <v>0</v>
      </c>
      <c r="G211" s="111">
        <f>IF(Публикации!$D211="Учебное пособие с грифом Минобрнауки России",1,0)</f>
        <v>0</v>
      </c>
      <c r="H211" s="111">
        <f>IF(Публикации!$D211="Учебное пособие с другим грифом",1,0)</f>
        <v>0</v>
      </c>
      <c r="I211" s="111">
        <f>IF(Публикации!$D211="Учебное пособие без грифа",1,0)</f>
        <v>0</v>
      </c>
      <c r="J211" s="111">
        <f>IF(Публикации!$D211="Учебная программа",1,0)</f>
        <v>0</v>
      </c>
      <c r="K211" s="111">
        <f>IF(Публикации!$D211="Монография, изданная в РФ",1,0)</f>
        <v>0</v>
      </c>
      <c r="L211" s="111">
        <f>IF(Публикации!$D211="Монография, изданная зарубежом",1,0)</f>
        <v>0</v>
      </c>
      <c r="M211" s="111">
        <f>IF(Публикации!$D211="Индексируемая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211" s="111">
        <f>IF(Публикации!$D211="Индексируемая РИНЦ статья в прочих российских изданиях",1,0)</f>
        <v>0</v>
      </c>
      <c r="O211" s="111">
        <f>IF(Публикации!$D211="Индексируемая SCOPUS статья в зарубежных изданиях и сборниках трудов",1,0)</f>
        <v>0</v>
      </c>
      <c r="P211" s="111">
        <f>IF(Публикации!$D211="Индексируемая Web Of Science‎ статья в зарубежных изданиях и сборниках трудов",1,0)</f>
        <v>0</v>
      </c>
      <c r="Q211" s="111">
        <f>IF(Публикации!$D211="Неиндексируемая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11" s="111">
        <f>IF(Публикации!$D211="Неиндексируемая SCOPUS статья в зарубежных сборниках трудов и конференций",1,0)</f>
        <v>0</v>
      </c>
      <c r="S211" s="111">
        <f>IF(Публикации!$D211="Неиндексируемая Web Of Science‎ статья в зарубежных сборниках трудов и конференций",1,0)</f>
        <v>0</v>
      </c>
      <c r="T211" s="111">
        <f>IF(Публикации!$D211="Кафедральный сборник статей",1,0)</f>
        <v>0</v>
      </c>
      <c r="U211" s="111">
        <f>IF(Публикации!$D211="Сборник научных трудов филиала",1,0)</f>
        <v>0</v>
      </c>
      <c r="V211" s="111">
        <f>IF(Публикации!$D211="Методическое пособие",1,0)</f>
        <v>0</v>
      </c>
      <c r="W211" s="157">
        <f t="shared" si="1"/>
        <v>1</v>
      </c>
    </row>
    <row r="212" spans="1:23" ht="12.75" x14ac:dyDescent="0.2">
      <c r="A212" s="111">
        <f>IF(Публикации!$D212="Учебник с грифом УМО",1,0)</f>
        <v>0</v>
      </c>
      <c r="B212" s="111">
        <f>IF(Публикации!$D212="Учебник с грифом Минобрнауки России",1,0)</f>
        <v>0</v>
      </c>
      <c r="C212" s="111">
        <f>IF(Публикации!$D212="Учебник с другим грифом",1,0)</f>
        <v>0</v>
      </c>
      <c r="D212" s="111">
        <f>IF(Публикации!$D212="Учебник без грифа",1,0)</f>
        <v>0</v>
      </c>
      <c r="E212" s="111">
        <f>IF(Публикации!$D212="Электронный учебник",1,0)</f>
        <v>0</v>
      </c>
      <c r="F212" s="111">
        <f>IF(Публикации!$D212="Учебное пособие с грифом УМО",1,0)</f>
        <v>0</v>
      </c>
      <c r="G212" s="111">
        <f>IF(Публикации!$D212="Учебное пособие с грифом Минобрнауки России",1,0)</f>
        <v>0</v>
      </c>
      <c r="H212" s="111">
        <f>IF(Публикации!$D212="Учебное пособие с другим грифом",1,0)</f>
        <v>0</v>
      </c>
      <c r="I212" s="111">
        <f>IF(Публикации!$D212="Учебное пособие без грифа",1,0)</f>
        <v>0</v>
      </c>
      <c r="J212" s="111">
        <f>IF(Публикации!$D212="Учебная программа",1,0)</f>
        <v>0</v>
      </c>
      <c r="K212" s="111">
        <f>IF(Публикации!$D212="Монография, изданная в РФ",1,0)</f>
        <v>0</v>
      </c>
      <c r="L212" s="111">
        <f>IF(Публикации!$D212="Монография, изданная зарубежом",1,0)</f>
        <v>0</v>
      </c>
      <c r="M212" s="111">
        <f>IF(Публикации!$D212="Индексируемая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212" s="111">
        <f>IF(Публикации!$D212="Индексируемая РИНЦ статья в прочих российских изданиях",1,0)</f>
        <v>0</v>
      </c>
      <c r="O212" s="111">
        <f>IF(Публикации!$D212="Индексируемая SCOPUS статья в зарубежных изданиях и сборниках трудов",1,0)</f>
        <v>0</v>
      </c>
      <c r="P212" s="111">
        <f>IF(Публикации!$D212="Индексируемая Web Of Science‎ статья в зарубежных изданиях и сборниках трудов",1,0)</f>
        <v>0</v>
      </c>
      <c r="Q212" s="111">
        <f>IF(Публикации!$D212="Неиндексируемая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12" s="111">
        <f>IF(Публикации!$D212="Неиндексируемая SCOPUS статья в зарубежных сборниках трудов и конференций",1,0)</f>
        <v>0</v>
      </c>
      <c r="S212" s="111">
        <f>IF(Публикации!$D212="Неиндексируемая Web Of Science‎ статья в зарубежных сборниках трудов и конференций",1,0)</f>
        <v>0</v>
      </c>
      <c r="T212" s="111">
        <f>IF(Публикации!$D212="Кафедральный сборник статей",1,0)</f>
        <v>0</v>
      </c>
      <c r="U212" s="111">
        <f>IF(Публикации!$D212="Сборник научных трудов филиала",1,0)</f>
        <v>0</v>
      </c>
      <c r="V212" s="111">
        <f>IF(Публикации!$D212="Методическое пособие",1,0)</f>
        <v>0</v>
      </c>
      <c r="W212" s="157">
        <f t="shared" si="1"/>
        <v>1</v>
      </c>
    </row>
    <row r="213" spans="1:23" ht="12.75" x14ac:dyDescent="0.2">
      <c r="A213" s="111">
        <f>IF(Публикации!$D213="Учебник с грифом УМО",1,0)</f>
        <v>0</v>
      </c>
      <c r="B213" s="111">
        <f>IF(Публикации!$D213="Учебник с грифом Минобрнауки России",1,0)</f>
        <v>0</v>
      </c>
      <c r="C213" s="111">
        <f>IF(Публикации!$D213="Учебник с другим грифом",1,0)</f>
        <v>0</v>
      </c>
      <c r="D213" s="111">
        <f>IF(Публикации!$D213="Учебник без грифа",1,0)</f>
        <v>0</v>
      </c>
      <c r="E213" s="111">
        <f>IF(Публикации!$D213="Электронный учебник",1,0)</f>
        <v>0</v>
      </c>
      <c r="F213" s="111">
        <f>IF(Публикации!$D213="Учебное пособие с грифом УМО",1,0)</f>
        <v>0</v>
      </c>
      <c r="G213" s="111">
        <f>IF(Публикации!$D213="Учебное пособие с грифом Минобрнауки России",1,0)</f>
        <v>0</v>
      </c>
      <c r="H213" s="111">
        <f>IF(Публикации!$D213="Учебное пособие с другим грифом",1,0)</f>
        <v>0</v>
      </c>
      <c r="I213" s="111">
        <f>IF(Публикации!$D213="Учебное пособие без грифа",1,0)</f>
        <v>0</v>
      </c>
      <c r="J213" s="111">
        <f>IF(Публикации!$D213="Учебная программа",1,0)</f>
        <v>0</v>
      </c>
      <c r="K213" s="111">
        <f>IF(Публикации!$D213="Монография, изданная в РФ",1,0)</f>
        <v>0</v>
      </c>
      <c r="L213" s="111">
        <f>IF(Публикации!$D213="Монография, изданная зарубежом",1,0)</f>
        <v>0</v>
      </c>
      <c r="M213" s="111">
        <f>IF(Публикации!$D213="Индексируемая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213" s="111">
        <f>IF(Публикации!$D213="Индексируемая РИНЦ статья в прочих российских изданиях",1,0)</f>
        <v>0</v>
      </c>
      <c r="O213" s="111">
        <f>IF(Публикации!$D213="Индексируемая SCOPUS статья в зарубежных изданиях и сборниках трудов",1,0)</f>
        <v>0</v>
      </c>
      <c r="P213" s="111">
        <f>IF(Публикации!$D213="Индексируемая Web Of Science‎ статья в зарубежных изданиях и сборниках трудов",1,0)</f>
        <v>0</v>
      </c>
      <c r="Q213" s="111">
        <f>IF(Публикации!$D213="Неиндексируемая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13" s="111">
        <f>IF(Публикации!$D213="Неиндексируемая SCOPUS статья в зарубежных сборниках трудов и конференций",1,0)</f>
        <v>0</v>
      </c>
      <c r="S213" s="111">
        <f>IF(Публикации!$D213="Неиндексируемая Web Of Science‎ статья в зарубежных сборниках трудов и конференций",1,0)</f>
        <v>0</v>
      </c>
      <c r="T213" s="111">
        <f>IF(Публикации!$D213="Кафедральный сборник статей",1,0)</f>
        <v>0</v>
      </c>
      <c r="U213" s="111">
        <f>IF(Публикации!$D213="Сборник научных трудов филиала",1,0)</f>
        <v>0</v>
      </c>
      <c r="V213" s="111">
        <f>IF(Публикации!$D213="Методическое пособие",1,0)</f>
        <v>0</v>
      </c>
      <c r="W213" s="157">
        <f t="shared" si="1"/>
        <v>1</v>
      </c>
    </row>
    <row r="214" spans="1:23" ht="12.75" x14ac:dyDescent="0.2">
      <c r="A214" s="111">
        <f>IF(Публикации!$D214="Учебник с грифом УМО",1,0)</f>
        <v>0</v>
      </c>
      <c r="B214" s="111">
        <f>IF(Публикации!$D214="Учебник с грифом Минобрнауки России",1,0)</f>
        <v>0</v>
      </c>
      <c r="C214" s="111">
        <f>IF(Публикации!$D214="Учебник с другим грифом",1,0)</f>
        <v>0</v>
      </c>
      <c r="D214" s="111">
        <f>IF(Публикации!$D214="Учебник без грифа",1,0)</f>
        <v>0</v>
      </c>
      <c r="E214" s="111">
        <f>IF(Публикации!$D214="Электронный учебник",1,0)</f>
        <v>0</v>
      </c>
      <c r="F214" s="111">
        <f>IF(Публикации!$D214="Учебное пособие с грифом УМО",1,0)</f>
        <v>0</v>
      </c>
      <c r="G214" s="111">
        <f>IF(Публикации!$D214="Учебное пособие с грифом Минобрнауки России",1,0)</f>
        <v>0</v>
      </c>
      <c r="H214" s="111">
        <f>IF(Публикации!$D214="Учебное пособие с другим грифом",1,0)</f>
        <v>0</v>
      </c>
      <c r="I214" s="111">
        <f>IF(Публикации!$D214="Учебное пособие без грифа",1,0)</f>
        <v>0</v>
      </c>
      <c r="J214" s="111">
        <f>IF(Публикации!$D214="Учебная программа",1,0)</f>
        <v>0</v>
      </c>
      <c r="K214" s="111">
        <f>IF(Публикации!$D214="Монография, изданная в РФ",1,0)</f>
        <v>0</v>
      </c>
      <c r="L214" s="111">
        <f>IF(Публикации!$D214="Монография, изданная зарубежом",1,0)</f>
        <v>0</v>
      </c>
      <c r="M214" s="111">
        <f>IF(Публикации!$D214="Индексируемая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14" s="111">
        <f>IF(Публикации!$D214="Индексируемая РИНЦ статья в прочих российских изданиях",1,0)</f>
        <v>1</v>
      </c>
      <c r="O214" s="111">
        <f>IF(Публикации!$D214="Индексируемая SCOPUS статья в зарубежных изданиях и сборниках трудов",1,0)</f>
        <v>0</v>
      </c>
      <c r="P214" s="111">
        <f>IF(Публикации!$D214="Индексируемая Web Of Science‎ статья в зарубежных изданиях и сборниках трудов",1,0)</f>
        <v>0</v>
      </c>
      <c r="Q214" s="111">
        <f>IF(Публикации!$D214="Неиндексируемая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14" s="111">
        <f>IF(Публикации!$D214="Неиндексируемая SCOPUS статья в зарубежных сборниках трудов и конференций",1,0)</f>
        <v>0</v>
      </c>
      <c r="S214" s="111">
        <f>IF(Публикации!$D214="Неиндексируемая Web Of Science‎ статья в зарубежных сборниках трудов и конференций",1,0)</f>
        <v>0</v>
      </c>
      <c r="T214" s="111">
        <f>IF(Публикации!$D214="Кафедральный сборник статей",1,0)</f>
        <v>0</v>
      </c>
      <c r="U214" s="111">
        <f>IF(Публикации!$D214="Сборник научных трудов филиала",1,0)</f>
        <v>0</v>
      </c>
      <c r="V214" s="111">
        <f>IF(Публикации!$D214="Методическое пособие",1,0)</f>
        <v>0</v>
      </c>
      <c r="W214" s="157">
        <f t="shared" si="1"/>
        <v>1</v>
      </c>
    </row>
    <row r="215" spans="1:23" ht="12.75" x14ac:dyDescent="0.2">
      <c r="A215" s="111">
        <f>IF(Публикации!$D215="Учебник с грифом УМО",1,0)</f>
        <v>0</v>
      </c>
      <c r="B215" s="111">
        <f>IF(Публикации!$D215="Учебник с грифом Минобрнауки России",1,0)</f>
        <v>0</v>
      </c>
      <c r="C215" s="111">
        <f>IF(Публикации!$D215="Учебник с другим грифом",1,0)</f>
        <v>0</v>
      </c>
      <c r="D215" s="111">
        <f>IF(Публикации!$D215="Учебник без грифа",1,0)</f>
        <v>0</v>
      </c>
      <c r="E215" s="111">
        <f>IF(Публикации!$D215="Электронный учебник",1,0)</f>
        <v>0</v>
      </c>
      <c r="F215" s="111">
        <f>IF(Публикации!$D215="Учебное пособие с грифом УМО",1,0)</f>
        <v>0</v>
      </c>
      <c r="G215" s="111">
        <f>IF(Публикации!$D215="Учебное пособие с грифом Минобрнауки России",1,0)</f>
        <v>0</v>
      </c>
      <c r="H215" s="111">
        <f>IF(Публикации!$D215="Учебное пособие с другим грифом",1,0)</f>
        <v>0</v>
      </c>
      <c r="I215" s="111">
        <f>IF(Публикации!$D215="Учебное пособие без грифа",1,0)</f>
        <v>0</v>
      </c>
      <c r="J215" s="111">
        <f>IF(Публикации!$D215="Учебная программа",1,0)</f>
        <v>0</v>
      </c>
      <c r="K215" s="111">
        <f>IF(Публикации!$D215="Монография, изданная в РФ",1,0)</f>
        <v>0</v>
      </c>
      <c r="L215" s="111">
        <f>IF(Публикации!$D215="Монография, изданная зарубежом",1,0)</f>
        <v>0</v>
      </c>
      <c r="M215" s="111">
        <f>IF(Публикации!$D215="Индексируемая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15" s="111">
        <f>IF(Публикации!$D215="Индексируемая РИНЦ статья в прочих российских изданиях",1,0)</f>
        <v>1</v>
      </c>
      <c r="O215" s="111">
        <f>IF(Публикации!$D215="Индексируемая SCOPUS статья в зарубежных изданиях и сборниках трудов",1,0)</f>
        <v>0</v>
      </c>
      <c r="P215" s="111">
        <f>IF(Публикации!$D215="Индексируемая Web Of Science‎ статья в зарубежных изданиях и сборниках трудов",1,0)</f>
        <v>0</v>
      </c>
      <c r="Q215" s="111">
        <f>IF(Публикации!$D215="Неиндексируемая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15" s="111">
        <f>IF(Публикации!$D215="Неиндексируемая SCOPUS статья в зарубежных сборниках трудов и конференций",1,0)</f>
        <v>0</v>
      </c>
      <c r="S215" s="111">
        <f>IF(Публикации!$D215="Неиндексируемая Web Of Science‎ статья в зарубежных сборниках трудов и конференций",1,0)</f>
        <v>0</v>
      </c>
      <c r="T215" s="111">
        <f>IF(Публикации!$D215="Кафедральный сборник статей",1,0)</f>
        <v>0</v>
      </c>
      <c r="U215" s="111">
        <f>IF(Публикации!$D215="Сборник научных трудов филиала",1,0)</f>
        <v>0</v>
      </c>
      <c r="V215" s="111">
        <f>IF(Публикации!$D215="Методическое пособие",1,0)</f>
        <v>0</v>
      </c>
      <c r="W215" s="157">
        <f t="shared" si="1"/>
        <v>1</v>
      </c>
    </row>
    <row r="216" spans="1:23" ht="12.75" x14ac:dyDescent="0.2">
      <c r="A216" s="111">
        <f>IF(Публикации!$D216="Учебник с грифом УМО",1,0)</f>
        <v>0</v>
      </c>
      <c r="B216" s="111">
        <f>IF(Публикации!$D216="Учебник с грифом Минобрнауки России",1,0)</f>
        <v>0</v>
      </c>
      <c r="C216" s="111">
        <f>IF(Публикации!$D216="Учебник с другим грифом",1,0)</f>
        <v>0</v>
      </c>
      <c r="D216" s="111">
        <f>IF(Публикации!$D216="Учебник без грифа",1,0)</f>
        <v>0</v>
      </c>
      <c r="E216" s="111">
        <f>IF(Публикации!$D216="Электронный учебник",1,0)</f>
        <v>0</v>
      </c>
      <c r="F216" s="111">
        <f>IF(Публикации!$D216="Учебное пособие с грифом УМО",1,0)</f>
        <v>0</v>
      </c>
      <c r="G216" s="111">
        <f>IF(Публикации!$D216="Учебное пособие с грифом Минобрнауки России",1,0)</f>
        <v>0</v>
      </c>
      <c r="H216" s="111">
        <f>IF(Публикации!$D216="Учебное пособие с другим грифом",1,0)</f>
        <v>0</v>
      </c>
      <c r="I216" s="111">
        <f>IF(Публикации!$D216="Учебное пособие без грифа",1,0)</f>
        <v>0</v>
      </c>
      <c r="J216" s="111">
        <f>IF(Публикации!$D216="Учебная программа",1,0)</f>
        <v>0</v>
      </c>
      <c r="K216" s="111">
        <f>IF(Публикации!$D216="Монография, изданная в РФ",1,0)</f>
        <v>0</v>
      </c>
      <c r="L216" s="111">
        <f>IF(Публикации!$D216="Монография, изданная зарубежом",1,0)</f>
        <v>0</v>
      </c>
      <c r="M216" s="111">
        <f>IF(Публикации!$D216="Индексируемая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216" s="111">
        <f>IF(Публикации!$D216="Индексируемая РИНЦ статья в прочих российских изданиях",1,0)</f>
        <v>0</v>
      </c>
      <c r="O216" s="111">
        <f>IF(Публикации!$D216="Индексируемая SCOPUS статья в зарубежных изданиях и сборниках трудов",1,0)</f>
        <v>0</v>
      </c>
      <c r="P216" s="111">
        <f>IF(Публикации!$D216="Индексируемая Web Of Science‎ статья в зарубежных изданиях и сборниках трудов",1,0)</f>
        <v>0</v>
      </c>
      <c r="Q216" s="111">
        <f>IF(Публикации!$D216="Неиндексируемая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16" s="111">
        <f>IF(Публикации!$D216="Неиндексируемая SCOPUS статья в зарубежных сборниках трудов и конференций",1,0)</f>
        <v>0</v>
      </c>
      <c r="S216" s="111">
        <f>IF(Публикации!$D216="Неиндексируемая Web Of Science‎ статья в зарубежных сборниках трудов и конференций",1,0)</f>
        <v>0</v>
      </c>
      <c r="T216" s="111">
        <f>IF(Публикации!$D216="Кафедральный сборник статей",1,0)</f>
        <v>0</v>
      </c>
      <c r="U216" s="111">
        <f>IF(Публикации!$D216="Сборник научных трудов филиала",1,0)</f>
        <v>0</v>
      </c>
      <c r="V216" s="111">
        <f>IF(Публикации!$D216="Методическое пособие",1,0)</f>
        <v>0</v>
      </c>
      <c r="W216" s="157">
        <f t="shared" si="1"/>
        <v>1</v>
      </c>
    </row>
    <row r="217" spans="1:23" ht="12.75" x14ac:dyDescent="0.2">
      <c r="A217" s="111">
        <f>IF(Публикации!$D217="Учебник с грифом УМО",1,0)</f>
        <v>0</v>
      </c>
      <c r="B217" s="111">
        <f>IF(Публикации!$D217="Учебник с грифом Минобрнауки России",1,0)</f>
        <v>0</v>
      </c>
      <c r="C217" s="111">
        <f>IF(Публикации!$D217="Учебник с другим грифом",1,0)</f>
        <v>0</v>
      </c>
      <c r="D217" s="111">
        <f>IF(Публикации!$D217="Учебник без грифа",1,0)</f>
        <v>0</v>
      </c>
      <c r="E217" s="111">
        <f>IF(Публикации!$D217="Электронный учебник",1,0)</f>
        <v>0</v>
      </c>
      <c r="F217" s="111">
        <f>IF(Публикации!$D217="Учебное пособие с грифом УМО",1,0)</f>
        <v>0</v>
      </c>
      <c r="G217" s="111">
        <f>IF(Публикации!$D217="Учебное пособие с грифом Минобрнауки России",1,0)</f>
        <v>0</v>
      </c>
      <c r="H217" s="111">
        <f>IF(Публикации!$D217="Учебное пособие с другим грифом",1,0)</f>
        <v>0</v>
      </c>
      <c r="I217" s="111">
        <f>IF(Публикации!$D217="Учебное пособие без грифа",1,0)</f>
        <v>0</v>
      </c>
      <c r="J217" s="111">
        <f>IF(Публикации!$D217="Учебная программа",1,0)</f>
        <v>0</v>
      </c>
      <c r="K217" s="111">
        <f>IF(Публикации!$D217="Монография, изданная в РФ",1,0)</f>
        <v>0</v>
      </c>
      <c r="L217" s="111">
        <f>IF(Публикации!$D217="Монография, изданная зарубежом",1,0)</f>
        <v>0</v>
      </c>
      <c r="M217" s="111">
        <f>IF(Публикации!$D217="Индексируемая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17" s="111">
        <f>IF(Публикации!$D217="Индексируемая РИНЦ статья в прочих российских изданиях",1,0)</f>
        <v>0</v>
      </c>
      <c r="O217" s="111">
        <f>IF(Публикации!$D217="Индексируемая SCOPUS статья в зарубежных изданиях и сборниках трудов",1,0)</f>
        <v>0</v>
      </c>
      <c r="P217" s="111">
        <f>IF(Публикации!$D217="Индексируемая Web Of Science‎ статья в зарубежных изданиях и сборниках трудов",1,0)</f>
        <v>0</v>
      </c>
      <c r="Q217" s="111">
        <f>IF(Публикации!$D217="Неиндексируемая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217" s="111">
        <f>IF(Публикации!$D217="Неиндексируемая SCOPUS статья в зарубежных сборниках трудов и конференций",1,0)</f>
        <v>0</v>
      </c>
      <c r="S217" s="111">
        <f>IF(Публикации!$D217="Неиндексируемая Web Of Science‎ статья в зарубежных сборниках трудов и конференций",1,0)</f>
        <v>0</v>
      </c>
      <c r="T217" s="111">
        <f>IF(Публикации!$D217="Кафедральный сборник статей",1,0)</f>
        <v>0</v>
      </c>
      <c r="U217" s="111">
        <f>IF(Публикации!$D217="Сборник научных трудов филиала",1,0)</f>
        <v>0</v>
      </c>
      <c r="V217" s="111">
        <f>IF(Публикации!$D217="Методическое пособие",1,0)</f>
        <v>0</v>
      </c>
      <c r="W217" s="157">
        <f t="shared" si="1"/>
        <v>1</v>
      </c>
    </row>
    <row r="218" spans="1:23" ht="12.75" x14ac:dyDescent="0.2">
      <c r="A218" s="111">
        <f>IF(Публикации!$D218="Учебник с грифом УМО",1,0)</f>
        <v>0</v>
      </c>
      <c r="B218" s="111">
        <f>IF(Публикации!$D218="Учебник с грифом Минобрнауки России",1,0)</f>
        <v>0</v>
      </c>
      <c r="C218" s="111">
        <f>IF(Публикации!$D218="Учебник с другим грифом",1,0)</f>
        <v>0</v>
      </c>
      <c r="D218" s="111">
        <f>IF(Публикации!$D218="Учебник без грифа",1,0)</f>
        <v>0</v>
      </c>
      <c r="E218" s="111">
        <f>IF(Публикации!$D218="Электронный учебник",1,0)</f>
        <v>0</v>
      </c>
      <c r="F218" s="111">
        <f>IF(Публикации!$D218="Учебное пособие с грифом УМО",1,0)</f>
        <v>0</v>
      </c>
      <c r="G218" s="111">
        <f>IF(Публикации!$D218="Учебное пособие с грифом Минобрнауки России",1,0)</f>
        <v>0</v>
      </c>
      <c r="H218" s="111">
        <f>IF(Публикации!$D218="Учебное пособие с другим грифом",1,0)</f>
        <v>0</v>
      </c>
      <c r="I218" s="111">
        <f>IF(Публикации!$D218="Учебное пособие без грифа",1,0)</f>
        <v>0</v>
      </c>
      <c r="J218" s="111">
        <f>IF(Публикации!$D218="Учебная программа",1,0)</f>
        <v>0</v>
      </c>
      <c r="K218" s="111">
        <f>IF(Публикации!$D218="Монография, изданная в РФ",1,0)</f>
        <v>0</v>
      </c>
      <c r="L218" s="111">
        <f>IF(Публикации!$D218="Монография, изданная зарубежом",1,0)</f>
        <v>0</v>
      </c>
      <c r="M218" s="111">
        <f>IF(Публикации!$D218="Индексируемая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218" s="111">
        <f>IF(Публикации!$D218="Индексируемая РИНЦ статья в прочих российских изданиях",1,0)</f>
        <v>0</v>
      </c>
      <c r="O218" s="111">
        <f>IF(Публикации!$D218="Индексируемая SCOPUS статья в зарубежных изданиях и сборниках трудов",1,0)</f>
        <v>0</v>
      </c>
      <c r="P218" s="111">
        <f>IF(Публикации!$D218="Индексируемая Web Of Science‎ статья в зарубежных изданиях и сборниках трудов",1,0)</f>
        <v>0</v>
      </c>
      <c r="Q218" s="111">
        <f>IF(Публикации!$D218="Неиндексируемая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18" s="111">
        <f>IF(Публикации!$D218="Неиндексируемая SCOPUS статья в зарубежных сборниках трудов и конференций",1,0)</f>
        <v>0</v>
      </c>
      <c r="S218" s="111">
        <f>IF(Публикации!$D218="Неиндексируемая Web Of Science‎ статья в зарубежных сборниках трудов и конференций",1,0)</f>
        <v>0</v>
      </c>
      <c r="T218" s="111">
        <f>IF(Публикации!$D218="Кафедральный сборник статей",1,0)</f>
        <v>0</v>
      </c>
      <c r="U218" s="111">
        <f>IF(Публикации!$D218="Сборник научных трудов филиала",1,0)</f>
        <v>0</v>
      </c>
      <c r="V218" s="111">
        <f>IF(Публикации!$D218="Методическое пособие",1,0)</f>
        <v>0</v>
      </c>
      <c r="W218" s="157">
        <f t="shared" si="1"/>
        <v>1</v>
      </c>
    </row>
    <row r="219" spans="1:23" ht="12.75" x14ac:dyDescent="0.2">
      <c r="A219" s="111">
        <f>IF(Публикации!$D219="Учебник с грифом УМО",1,0)</f>
        <v>0</v>
      </c>
      <c r="B219" s="111">
        <f>IF(Публикации!$D219="Учебник с грифом Минобрнауки России",1,0)</f>
        <v>0</v>
      </c>
      <c r="C219" s="111">
        <f>IF(Публикации!$D219="Учебник с другим грифом",1,0)</f>
        <v>0</v>
      </c>
      <c r="D219" s="111">
        <f>IF(Публикации!$D219="Учебник без грифа",1,0)</f>
        <v>0</v>
      </c>
      <c r="E219" s="111">
        <f>IF(Публикации!$D219="Электронный учебник",1,0)</f>
        <v>0</v>
      </c>
      <c r="F219" s="111">
        <f>IF(Публикации!$D219="Учебное пособие с грифом УМО",1,0)</f>
        <v>0</v>
      </c>
      <c r="G219" s="111">
        <f>IF(Публикации!$D219="Учебное пособие с грифом Минобрнауки России",1,0)</f>
        <v>0</v>
      </c>
      <c r="H219" s="111">
        <f>IF(Публикации!$D219="Учебное пособие с другим грифом",1,0)</f>
        <v>0</v>
      </c>
      <c r="I219" s="111">
        <f>IF(Публикации!$D219="Учебное пособие без грифа",1,0)</f>
        <v>0</v>
      </c>
      <c r="J219" s="111">
        <f>IF(Публикации!$D219="Учебная программа",1,0)</f>
        <v>0</v>
      </c>
      <c r="K219" s="111">
        <f>IF(Публикации!$D219="Монография, изданная в РФ",1,0)</f>
        <v>0</v>
      </c>
      <c r="L219" s="111">
        <f>IF(Публикации!$D219="Монография, изданная зарубежом",1,0)</f>
        <v>0</v>
      </c>
      <c r="M219" s="111">
        <f>IF(Публикации!$D219="Индексируемая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19" s="111">
        <f>IF(Публикации!$D219="Индексируемая РИНЦ статья в прочих российских изданиях",1,0)</f>
        <v>1</v>
      </c>
      <c r="O219" s="111">
        <f>IF(Публикации!$D219="Индексируемая SCOPUS статья в зарубежных изданиях и сборниках трудов",1,0)</f>
        <v>0</v>
      </c>
      <c r="P219" s="111">
        <f>IF(Публикации!$D219="Индексируемая Web Of Science‎ статья в зарубежных изданиях и сборниках трудов",1,0)</f>
        <v>0</v>
      </c>
      <c r="Q219" s="111">
        <f>IF(Публикации!$D219="Неиндексируемая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19" s="111">
        <f>IF(Публикации!$D219="Неиндексируемая SCOPUS статья в зарубежных сборниках трудов и конференций",1,0)</f>
        <v>0</v>
      </c>
      <c r="S219" s="111">
        <f>IF(Публикации!$D219="Неиндексируемая Web Of Science‎ статья в зарубежных сборниках трудов и конференций",1,0)</f>
        <v>0</v>
      </c>
      <c r="T219" s="111">
        <f>IF(Публикации!$D219="Кафедральный сборник статей",1,0)</f>
        <v>0</v>
      </c>
      <c r="U219" s="111">
        <f>IF(Публикации!$D219="Сборник научных трудов филиала",1,0)</f>
        <v>0</v>
      </c>
      <c r="V219" s="111">
        <f>IF(Публикации!$D219="Методическое пособие",1,0)</f>
        <v>0</v>
      </c>
      <c r="W219" s="157">
        <f t="shared" si="1"/>
        <v>1</v>
      </c>
    </row>
    <row r="220" spans="1:23" ht="12.75" x14ac:dyDescent="0.2">
      <c r="A220" s="111">
        <f>IF(Публикации!$D220="Учебник с грифом УМО",1,0)</f>
        <v>0</v>
      </c>
      <c r="B220" s="111">
        <f>IF(Публикации!$D220="Учебник с грифом Минобрнауки России",1,0)</f>
        <v>0</v>
      </c>
      <c r="C220" s="111">
        <f>IF(Публикации!$D220="Учебник с другим грифом",1,0)</f>
        <v>0</v>
      </c>
      <c r="D220" s="111">
        <f>IF(Публикации!$D220="Учебник без грифа",1,0)</f>
        <v>0</v>
      </c>
      <c r="E220" s="111">
        <f>IF(Публикации!$D220="Электронный учебник",1,0)</f>
        <v>0</v>
      </c>
      <c r="F220" s="111">
        <f>IF(Публикации!$D220="Учебное пособие с грифом УМО",1,0)</f>
        <v>0</v>
      </c>
      <c r="G220" s="111">
        <f>IF(Публикации!$D220="Учебное пособие с грифом Минобрнауки России",1,0)</f>
        <v>0</v>
      </c>
      <c r="H220" s="111">
        <f>IF(Публикации!$D220="Учебное пособие с другим грифом",1,0)</f>
        <v>0</v>
      </c>
      <c r="I220" s="111">
        <f>IF(Публикации!$D220="Учебное пособие без грифа",1,0)</f>
        <v>0</v>
      </c>
      <c r="J220" s="111">
        <f>IF(Публикации!$D220="Учебная программа",1,0)</f>
        <v>0</v>
      </c>
      <c r="K220" s="111">
        <f>IF(Публикации!$D220="Монография, изданная в РФ",1,0)</f>
        <v>0</v>
      </c>
      <c r="L220" s="111">
        <f>IF(Публикации!$D220="Монография, изданная зарубежом",1,0)</f>
        <v>0</v>
      </c>
      <c r="M220" s="111">
        <f>IF(Публикации!$D220="Индексируемая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20" s="111">
        <f>IF(Публикации!$D220="Индексируемая РИНЦ статья в прочих российских изданиях",1,0)</f>
        <v>0</v>
      </c>
      <c r="O220" s="111">
        <f>IF(Публикации!$D220="Индексируемая SCOPUS статья в зарубежных изданиях и сборниках трудов",1,0)</f>
        <v>0</v>
      </c>
      <c r="P220" s="111">
        <f>IF(Публикации!$D220="Индексируемая Web Of Science‎ статья в зарубежных изданиях и сборниках трудов",1,0)</f>
        <v>0</v>
      </c>
      <c r="Q220" s="111">
        <f>IF(Публикации!$D220="Неиндексируемая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220" s="111">
        <f>IF(Публикации!$D220="Неиндексируемая SCOPUS статья в зарубежных сборниках трудов и конференций",1,0)</f>
        <v>0</v>
      </c>
      <c r="S220" s="111">
        <f>IF(Публикации!$D220="Неиндексируемая Web Of Science‎ статья в зарубежных сборниках трудов и конференций",1,0)</f>
        <v>0</v>
      </c>
      <c r="T220" s="111">
        <f>IF(Публикации!$D220="Кафедральный сборник статей",1,0)</f>
        <v>0</v>
      </c>
      <c r="U220" s="111">
        <f>IF(Публикации!$D220="Сборник научных трудов филиала",1,0)</f>
        <v>0</v>
      </c>
      <c r="V220" s="111">
        <f>IF(Публикации!$D220="Методическое пособие",1,0)</f>
        <v>0</v>
      </c>
      <c r="W220" s="157">
        <f t="shared" si="1"/>
        <v>1</v>
      </c>
    </row>
    <row r="221" spans="1:23" ht="12.75" x14ac:dyDescent="0.2">
      <c r="A221" s="111">
        <f>IF(Публикации!$D221="Учебник с грифом УМО",1,0)</f>
        <v>0</v>
      </c>
      <c r="B221" s="111">
        <f>IF(Публикации!$D221="Учебник с грифом Минобрнауки России",1,0)</f>
        <v>0</v>
      </c>
      <c r="C221" s="111">
        <f>IF(Публикации!$D221="Учебник с другим грифом",1,0)</f>
        <v>0</v>
      </c>
      <c r="D221" s="111">
        <f>IF(Публикации!$D221="Учебник без грифа",1,0)</f>
        <v>0</v>
      </c>
      <c r="E221" s="111">
        <f>IF(Публикации!$D221="Электронный учебник",1,0)</f>
        <v>0</v>
      </c>
      <c r="F221" s="111">
        <f>IF(Публикации!$D221="Учебное пособие с грифом УМО",1,0)</f>
        <v>0</v>
      </c>
      <c r="G221" s="111">
        <f>IF(Публикации!$D221="Учебное пособие с грифом Минобрнауки России",1,0)</f>
        <v>0</v>
      </c>
      <c r="H221" s="111">
        <f>IF(Публикации!$D221="Учебное пособие с другим грифом",1,0)</f>
        <v>0</v>
      </c>
      <c r="I221" s="111">
        <f>IF(Публикации!$D221="Учебное пособие без грифа",1,0)</f>
        <v>0</v>
      </c>
      <c r="J221" s="111">
        <f>IF(Публикации!$D221="Учебная программа",1,0)</f>
        <v>0</v>
      </c>
      <c r="K221" s="111">
        <f>IF(Публикации!$D221="Монография, изданная в РФ",1,0)</f>
        <v>0</v>
      </c>
      <c r="L221" s="111">
        <f>IF(Публикации!$D221="Монография, изданная зарубежом",1,0)</f>
        <v>0</v>
      </c>
      <c r="M221" s="111">
        <f>IF(Публикации!$D221="Индексируемая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1</v>
      </c>
      <c r="N221" s="111">
        <f>IF(Публикации!$D221="Индексируемая РИНЦ статья в прочих российских изданиях",1,0)</f>
        <v>0</v>
      </c>
      <c r="O221" s="111">
        <f>IF(Публикации!$D221="Индексируемая SCOPUS статья в зарубежных изданиях и сборниках трудов",1,0)</f>
        <v>0</v>
      </c>
      <c r="P221" s="111">
        <f>IF(Публикации!$D221="Индексируемая Web Of Science‎ статья в зарубежных изданиях и сборниках трудов",1,0)</f>
        <v>0</v>
      </c>
      <c r="Q221" s="111">
        <f>IF(Публикации!$D221="Неиндексируемая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21" s="111">
        <f>IF(Публикации!$D221="Неиндексируемая SCOPUS статья в зарубежных сборниках трудов и конференций",1,0)</f>
        <v>0</v>
      </c>
      <c r="S221" s="111">
        <f>IF(Публикации!$D221="Неиндексируемая Web Of Science‎ статья в зарубежных сборниках трудов и конференций",1,0)</f>
        <v>0</v>
      </c>
      <c r="T221" s="111">
        <f>IF(Публикации!$D221="Кафедральный сборник статей",1,0)</f>
        <v>0</v>
      </c>
      <c r="U221" s="111">
        <f>IF(Публикации!$D221="Сборник научных трудов филиала",1,0)</f>
        <v>0</v>
      </c>
      <c r="V221" s="111">
        <f>IF(Публикации!$D221="Методическое пособие",1,0)</f>
        <v>0</v>
      </c>
      <c r="W221" s="157">
        <f t="shared" si="1"/>
        <v>1</v>
      </c>
    </row>
    <row r="222" spans="1:23" ht="12.75" x14ac:dyDescent="0.2">
      <c r="A222" s="111">
        <f>IF(Публикации!$D222="Учебник с грифом УМО",1,0)</f>
        <v>0</v>
      </c>
      <c r="B222" s="111">
        <f>IF(Публикации!$D222="Учебник с грифом Минобрнауки России",1,0)</f>
        <v>0</v>
      </c>
      <c r="C222" s="111">
        <f>IF(Публикации!$D222="Учебник с другим грифом",1,0)</f>
        <v>0</v>
      </c>
      <c r="D222" s="111">
        <f>IF(Публикации!$D222="Учебник без грифа",1,0)</f>
        <v>0</v>
      </c>
      <c r="E222" s="111">
        <f>IF(Публикации!$D222="Электронный учебник",1,0)</f>
        <v>0</v>
      </c>
      <c r="F222" s="111">
        <f>IF(Публикации!$D222="Учебное пособие с грифом УМО",1,0)</f>
        <v>0</v>
      </c>
      <c r="G222" s="111">
        <f>IF(Публикации!$D222="Учебное пособие с грифом Минобрнауки России",1,0)</f>
        <v>0</v>
      </c>
      <c r="H222" s="111">
        <f>IF(Публикации!$D222="Учебное пособие с другим грифом",1,0)</f>
        <v>0</v>
      </c>
      <c r="I222" s="111">
        <f>IF(Публикации!$D222="Учебное пособие без грифа",1,0)</f>
        <v>0</v>
      </c>
      <c r="J222" s="111">
        <f>IF(Публикации!$D222="Учебная программа",1,0)</f>
        <v>0</v>
      </c>
      <c r="K222" s="111">
        <f>IF(Публикации!$D222="Монография, изданная в РФ",1,0)</f>
        <v>0</v>
      </c>
      <c r="L222" s="111">
        <f>IF(Публикации!$D222="Монография, изданная зарубежом",1,0)</f>
        <v>0</v>
      </c>
      <c r="M222" s="111">
        <f>IF(Публикации!$D222="Индексируемая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22" s="111">
        <f>IF(Публикации!$D222="Индексируемая РИНЦ статья в прочих российских изданиях",1,0)</f>
        <v>0</v>
      </c>
      <c r="O222" s="111">
        <f>IF(Публикации!$D222="Индексируемая SCOPUS статья в зарубежных изданиях и сборниках трудов",1,0)</f>
        <v>1</v>
      </c>
      <c r="P222" s="111">
        <f>IF(Публикации!$D222="Индексируемая Web Of Science‎ статья в зарубежных изданиях и сборниках трудов",1,0)</f>
        <v>0</v>
      </c>
      <c r="Q222" s="111">
        <f>IF(Публикации!$D222="Неиндексируемая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22" s="111">
        <f>IF(Публикации!$D222="Неиндексируемая SCOPUS статья в зарубежных сборниках трудов и конференций",1,0)</f>
        <v>0</v>
      </c>
      <c r="S222" s="111">
        <f>IF(Публикации!$D222="Неиндексируемая Web Of Science‎ статья в зарубежных сборниках трудов и конференций",1,0)</f>
        <v>0</v>
      </c>
      <c r="T222" s="111">
        <f>IF(Публикации!$D222="Кафедральный сборник статей",1,0)</f>
        <v>0</v>
      </c>
      <c r="U222" s="111">
        <f>IF(Публикации!$D222="Сборник научных трудов филиала",1,0)</f>
        <v>0</v>
      </c>
      <c r="V222" s="111">
        <f>IF(Публикации!$D222="Методическое пособие",1,0)</f>
        <v>0</v>
      </c>
      <c r="W222" s="157">
        <f t="shared" si="1"/>
        <v>1</v>
      </c>
    </row>
    <row r="223" spans="1:23" ht="12.75" x14ac:dyDescent="0.2">
      <c r="A223" s="111">
        <f>IF(Публикации!$D223="Учебник с грифом УМО",1,0)</f>
        <v>0</v>
      </c>
      <c r="B223" s="111">
        <f>IF(Публикации!$D223="Учебник с грифом Минобрнауки России",1,0)</f>
        <v>0</v>
      </c>
      <c r="C223" s="111">
        <f>IF(Публикации!$D223="Учебник с другим грифом",1,0)</f>
        <v>0</v>
      </c>
      <c r="D223" s="111">
        <f>IF(Публикации!$D223="Учебник без грифа",1,0)</f>
        <v>0</v>
      </c>
      <c r="E223" s="111">
        <f>IF(Публикации!$D223="Электронный учебник",1,0)</f>
        <v>0</v>
      </c>
      <c r="F223" s="111">
        <f>IF(Публикации!$D223="Учебное пособие с грифом УМО",1,0)</f>
        <v>0</v>
      </c>
      <c r="G223" s="111">
        <f>IF(Публикации!$D223="Учебное пособие с грифом Минобрнауки России",1,0)</f>
        <v>0</v>
      </c>
      <c r="H223" s="111">
        <f>IF(Публикации!$D223="Учебное пособие с другим грифом",1,0)</f>
        <v>0</v>
      </c>
      <c r="I223" s="111">
        <f>IF(Публикации!$D223="Учебное пособие без грифа",1,0)</f>
        <v>0</v>
      </c>
      <c r="J223" s="111">
        <f>IF(Публикации!$D223="Учебная программа",1,0)</f>
        <v>0</v>
      </c>
      <c r="K223" s="111">
        <f>IF(Публикации!$D223="Монография, изданная в РФ",1,0)</f>
        <v>0</v>
      </c>
      <c r="L223" s="111">
        <f>IF(Публикации!$D223="Монография, изданная зарубежом",1,0)</f>
        <v>0</v>
      </c>
      <c r="M223" s="111">
        <f>IF(Публикации!$D223="Индексируемая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23" s="111">
        <f>IF(Публикации!$D223="Индексируемая РИНЦ статья в прочих российских изданиях",1,0)</f>
        <v>0</v>
      </c>
      <c r="O223" s="111">
        <f>IF(Публикации!$D223="Индексируемая SCOPUS статья в зарубежных изданиях и сборниках трудов",1,0)</f>
        <v>0</v>
      </c>
      <c r="P223" s="111">
        <f>IF(Публикации!$D223="Индексируемая Web Of Science‎ статья в зарубежных изданиях и сборниках трудов",1,0)</f>
        <v>0</v>
      </c>
      <c r="Q223" s="111">
        <f>IF(Публикации!$D223="Неиндексируемая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1</v>
      </c>
      <c r="R223" s="111">
        <f>IF(Публикации!$D223="Неиндексируемая SCOPUS статья в зарубежных сборниках трудов и конференций",1,0)</f>
        <v>0</v>
      </c>
      <c r="S223" s="111">
        <f>IF(Публикации!$D223="Неиндексируемая Web Of Science‎ статья в зарубежных сборниках трудов и конференций",1,0)</f>
        <v>0</v>
      </c>
      <c r="T223" s="111">
        <f>IF(Публикации!$D223="Кафедральный сборник статей",1,0)</f>
        <v>0</v>
      </c>
      <c r="U223" s="111">
        <f>IF(Публикации!$D223="Сборник научных трудов филиала",1,0)</f>
        <v>0</v>
      </c>
      <c r="V223" s="111">
        <f>IF(Публикации!$D223="Методическое пособие",1,0)</f>
        <v>0</v>
      </c>
      <c r="W223" s="157">
        <f t="shared" si="1"/>
        <v>1</v>
      </c>
    </row>
    <row r="224" spans="1:23" ht="12.75" x14ac:dyDescent="0.2">
      <c r="A224" s="111">
        <f>IF(Публикации!$D224="Учебник с грифом УМО",1,0)</f>
        <v>0</v>
      </c>
      <c r="B224" s="111">
        <f>IF(Публикации!$D224="Учебник с грифом Минобрнауки России",1,0)</f>
        <v>0</v>
      </c>
      <c r="C224" s="111">
        <f>IF(Публикации!$D224="Учебник с другим грифом",1,0)</f>
        <v>0</v>
      </c>
      <c r="D224" s="111">
        <f>IF(Публикации!$D224="Учебник без грифа",1,0)</f>
        <v>0</v>
      </c>
      <c r="E224" s="111">
        <f>IF(Публикации!$D224="Электронный учебник",1,0)</f>
        <v>0</v>
      </c>
      <c r="F224" s="111">
        <f>IF(Публикации!$D224="Учебное пособие с грифом УМО",1,0)</f>
        <v>0</v>
      </c>
      <c r="G224" s="111">
        <f>IF(Публикации!$D224="Учебное пособие с грифом Минобрнауки России",1,0)</f>
        <v>0</v>
      </c>
      <c r="H224" s="111">
        <f>IF(Публикации!$D224="Учебное пособие с другим грифом",1,0)</f>
        <v>0</v>
      </c>
      <c r="I224" s="111">
        <f>IF(Публикации!$D224="Учебное пособие без грифа",1,0)</f>
        <v>0</v>
      </c>
      <c r="J224" s="111">
        <f>IF(Публикации!$D224="Учебная программа",1,0)</f>
        <v>0</v>
      </c>
      <c r="K224" s="111">
        <f>IF(Публикации!$D224="Монография, изданная в РФ",1,0)</f>
        <v>0</v>
      </c>
      <c r="L224" s="111">
        <f>IF(Публикации!$D224="Монография, изданная зарубежом",1,0)</f>
        <v>0</v>
      </c>
      <c r="M224" s="111">
        <f>IF(Публикации!$D224="Индексируемая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24" s="111">
        <f>IF(Публикации!$D224="Индексируемая РИНЦ статья в прочих российских изданиях",1,0)</f>
        <v>0</v>
      </c>
      <c r="O224" s="111">
        <f>IF(Публикации!$D224="Индексируемая SCOPUS статья в зарубежных изданиях и сборниках трудов",1,0)</f>
        <v>0</v>
      </c>
      <c r="P224" s="111">
        <f>IF(Публикации!$D224="Индексируемая Web Of Science‎ статья в зарубежных изданиях и сборниках трудов",1,0)</f>
        <v>0</v>
      </c>
      <c r="Q224" s="111">
        <f>IF(Публикации!$D224="Неиндексируемая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24" s="111">
        <f>IF(Публикации!$D224="Неиндексируемая SCOPUS статья в зарубежных сборниках трудов и конференций",1,0)</f>
        <v>0</v>
      </c>
      <c r="S224" s="111">
        <f>IF(Публикации!$D224="Неиндексируемая Web Of Science‎ статья в зарубежных сборниках трудов и конференций",1,0)</f>
        <v>0</v>
      </c>
      <c r="T224" s="111">
        <f>IF(Публикации!$D224="Кафедральный сборник статей",1,0)</f>
        <v>0</v>
      </c>
      <c r="U224" s="111">
        <f>IF(Публикации!$D224="Сборник научных трудов филиала",1,0)</f>
        <v>0</v>
      </c>
      <c r="V224" s="111">
        <f>IF(Публикации!$D224="Методическое пособие",1,0)</f>
        <v>1</v>
      </c>
      <c r="W224" s="157">
        <f t="shared" si="1"/>
        <v>1</v>
      </c>
    </row>
    <row r="225" spans="1:23" ht="12.75" x14ac:dyDescent="0.2">
      <c r="A225" s="111">
        <f>IF(Публикации!$D225="Учебник с грифом УМО",1,0)</f>
        <v>0</v>
      </c>
      <c r="B225" s="111">
        <f>IF(Публикации!$D225="Учебник с грифом Минобрнауки России",1,0)</f>
        <v>0</v>
      </c>
      <c r="C225" s="111">
        <f>IF(Публикации!$D225="Учебник с другим грифом",1,0)</f>
        <v>0</v>
      </c>
      <c r="D225" s="111">
        <f>IF(Публикации!$D225="Учебник без грифа",1,0)</f>
        <v>0</v>
      </c>
      <c r="E225" s="111">
        <f>IF(Публикации!$D225="Электронный учебник",1,0)</f>
        <v>0</v>
      </c>
      <c r="F225" s="111">
        <f>IF(Публикации!$D225="Учебное пособие с грифом УМО",1,0)</f>
        <v>0</v>
      </c>
      <c r="G225" s="111">
        <f>IF(Публикации!$D225="Учебное пособие с грифом Минобрнауки России",1,0)</f>
        <v>0</v>
      </c>
      <c r="H225" s="111">
        <f>IF(Публикации!$D225="Учебное пособие с другим грифом",1,0)</f>
        <v>0</v>
      </c>
      <c r="I225" s="111">
        <f>IF(Публикации!$D225="Учебное пособие без грифа",1,0)</f>
        <v>0</v>
      </c>
      <c r="J225" s="111">
        <f>IF(Публикации!$D225="Учебная программа",1,0)</f>
        <v>0</v>
      </c>
      <c r="K225" s="111">
        <f>IF(Публикации!$D225="Монография, изданная в РФ",1,0)</f>
        <v>0</v>
      </c>
      <c r="L225" s="111">
        <f>IF(Публикации!$D225="Монография, изданная зарубежом",1,0)</f>
        <v>0</v>
      </c>
      <c r="M225" s="111">
        <f>IF(Публикации!$D225="Индексируемая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25" s="111">
        <f>IF(Публикации!$D225="Индексируемая РИНЦ статья в прочих российских изданиях",1,0)</f>
        <v>0</v>
      </c>
      <c r="O225" s="111">
        <f>IF(Публикации!$D225="Индексируемая SCOPUS статья в зарубежных изданиях и сборниках трудов",1,0)</f>
        <v>0</v>
      </c>
      <c r="P225" s="111">
        <f>IF(Публикации!$D225="Индексируемая Web Of Science‎ статья в зарубежных изданиях и сборниках трудов",1,0)</f>
        <v>0</v>
      </c>
      <c r="Q225" s="111">
        <f>IF(Публикации!$D225="Неиндексируемая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25" s="111">
        <f>IF(Публикации!$D225="Неиндексируемая SCOPUS статья в зарубежных сборниках трудов и конференций",1,0)</f>
        <v>0</v>
      </c>
      <c r="S225" s="111">
        <f>IF(Публикации!$D225="Неиндексируемая Web Of Science‎ статья в зарубежных сборниках трудов и конференций",1,0)</f>
        <v>0</v>
      </c>
      <c r="T225" s="111">
        <f>IF(Публикации!$D225="Кафедральный сборник статей",1,0)</f>
        <v>0</v>
      </c>
      <c r="U225" s="111">
        <f>IF(Публикации!$D225="Сборник научных трудов филиала",1,0)</f>
        <v>0</v>
      </c>
      <c r="V225" s="111">
        <f>IF(Публикации!$D225="Методическое пособие",1,0)</f>
        <v>1</v>
      </c>
      <c r="W225" s="157">
        <f t="shared" si="1"/>
        <v>1</v>
      </c>
    </row>
    <row r="226" spans="1:23" ht="12.75" x14ac:dyDescent="0.2">
      <c r="A226" s="111">
        <f>IF(Публикации!$D226="Учебник с грифом УМО",1,0)</f>
        <v>0</v>
      </c>
      <c r="B226" s="111">
        <f>IF(Публикации!$D226="Учебник с грифом Минобрнауки России",1,0)</f>
        <v>0</v>
      </c>
      <c r="C226" s="111">
        <f>IF(Публикации!$D226="Учебник с другим грифом",1,0)</f>
        <v>0</v>
      </c>
      <c r="D226" s="111">
        <f>IF(Публикации!$D226="Учебник без грифа",1,0)</f>
        <v>0</v>
      </c>
      <c r="E226" s="111">
        <f>IF(Публикации!$D226="Электронный учебник",1,0)</f>
        <v>0</v>
      </c>
      <c r="F226" s="111">
        <f>IF(Публикации!$D226="Учебное пособие с грифом УМО",1,0)</f>
        <v>0</v>
      </c>
      <c r="G226" s="111">
        <f>IF(Публикации!$D226="Учебное пособие с грифом Минобрнауки России",1,0)</f>
        <v>0</v>
      </c>
      <c r="H226" s="111">
        <f>IF(Публикации!$D226="Учебное пособие с другим грифом",1,0)</f>
        <v>0</v>
      </c>
      <c r="I226" s="111">
        <f>IF(Публикации!$D226="Учебное пособие без грифа",1,0)</f>
        <v>0</v>
      </c>
      <c r="J226" s="111">
        <f>IF(Публикации!$D226="Учебная программа",1,0)</f>
        <v>0</v>
      </c>
      <c r="K226" s="111">
        <f>IF(Публикации!$D226="Монография, изданная в РФ",1,0)</f>
        <v>0</v>
      </c>
      <c r="L226" s="111">
        <f>IF(Публикации!$D226="Монография, изданная зарубежом",1,0)</f>
        <v>0</v>
      </c>
      <c r="M226" s="111">
        <f>IF(Публикации!$D226="Индексируемая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26" s="111">
        <f>IF(Публикации!$D226="Индексируемая РИНЦ статья в прочих российских изданиях",1,0)</f>
        <v>0</v>
      </c>
      <c r="O226" s="111">
        <f>IF(Публикации!$D226="Индексируемая SCOPUS статья в зарубежных изданиях и сборниках трудов",1,0)</f>
        <v>0</v>
      </c>
      <c r="P226" s="111">
        <f>IF(Публикации!$D226="Индексируемая Web Of Science‎ статья в зарубежных изданиях и сборниках трудов",1,0)</f>
        <v>0</v>
      </c>
      <c r="Q226" s="111">
        <f>IF(Публикации!$D226="Неиндексируемая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26" s="111">
        <f>IF(Публикации!$D226="Неиндексируемая SCOPUS статья в зарубежных сборниках трудов и конференций",1,0)</f>
        <v>0</v>
      </c>
      <c r="S226" s="111">
        <f>IF(Публикации!$D226="Неиндексируемая Web Of Science‎ статья в зарубежных сборниках трудов и конференций",1,0)</f>
        <v>0</v>
      </c>
      <c r="T226" s="111">
        <f>IF(Публикации!$D226="Кафедральный сборник статей",1,0)</f>
        <v>0</v>
      </c>
      <c r="U226" s="111">
        <f>IF(Публикации!$D226="Сборник научных трудов филиала",1,0)</f>
        <v>0</v>
      </c>
      <c r="V226" s="111">
        <f>IF(Публикации!$D226="Методическое пособие",1,0)</f>
        <v>1</v>
      </c>
      <c r="W226" s="157">
        <f t="shared" si="1"/>
        <v>1</v>
      </c>
    </row>
    <row r="227" spans="1:23" ht="12.75" x14ac:dyDescent="0.2">
      <c r="A227" s="111">
        <f>IF(Публикации!$D227="Учебник с грифом УМО",1,0)</f>
        <v>0</v>
      </c>
      <c r="B227" s="111">
        <f>IF(Публикации!$D227="Учебник с грифом Минобрнауки России",1,0)</f>
        <v>0</v>
      </c>
      <c r="C227" s="111">
        <f>IF(Публикации!$D227="Учебник с другим грифом",1,0)</f>
        <v>0</v>
      </c>
      <c r="D227" s="111">
        <f>IF(Публикации!$D227="Учебник без грифа",1,0)</f>
        <v>0</v>
      </c>
      <c r="E227" s="111">
        <f>IF(Публикации!$D227="Электронный учебник",1,0)</f>
        <v>0</v>
      </c>
      <c r="F227" s="111">
        <f>IF(Публикации!$D227="Учебное пособие с грифом УМО",1,0)</f>
        <v>0</v>
      </c>
      <c r="G227" s="111">
        <f>IF(Публикации!$D227="Учебное пособие с грифом Минобрнауки России",1,0)</f>
        <v>0</v>
      </c>
      <c r="H227" s="111">
        <f>IF(Публикации!$D227="Учебное пособие с другим грифом",1,0)</f>
        <v>0</v>
      </c>
      <c r="I227" s="111">
        <f>IF(Публикации!$D227="Учебное пособие без грифа",1,0)</f>
        <v>0</v>
      </c>
      <c r="J227" s="111">
        <f>IF(Публикации!$D227="Учебная программа",1,0)</f>
        <v>0</v>
      </c>
      <c r="K227" s="111">
        <f>IF(Публикации!$D227="Монография, изданная в РФ",1,0)</f>
        <v>0</v>
      </c>
      <c r="L227" s="111">
        <f>IF(Публикации!$D227="Монография, изданная зарубежом",1,0)</f>
        <v>0</v>
      </c>
      <c r="M227" s="111">
        <f>IF(Публикации!$D227="Индексируемая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27" s="111">
        <f>IF(Публикации!$D227="Индексируемая РИНЦ статья в прочих российских изданиях",1,0)</f>
        <v>0</v>
      </c>
      <c r="O227" s="111">
        <f>IF(Публикации!$D227="Индексируемая SCOPUS статья в зарубежных изданиях и сборниках трудов",1,0)</f>
        <v>0</v>
      </c>
      <c r="P227" s="111">
        <f>IF(Публикации!$D227="Индексируемая Web Of Science‎ статья в зарубежных изданиях и сборниках трудов",1,0)</f>
        <v>0</v>
      </c>
      <c r="Q227" s="111">
        <f>IF(Публикации!$D227="Неиндексируемая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27" s="111">
        <f>IF(Публикации!$D227="Неиндексируемая SCOPUS статья в зарубежных сборниках трудов и конференций",1,0)</f>
        <v>0</v>
      </c>
      <c r="S227" s="111">
        <f>IF(Публикации!$D227="Неиндексируемая Web Of Science‎ статья в зарубежных сборниках трудов и конференций",1,0)</f>
        <v>0</v>
      </c>
      <c r="T227" s="111">
        <f>IF(Публикации!$D227="Кафедральный сборник статей",1,0)</f>
        <v>0</v>
      </c>
      <c r="U227" s="111">
        <f>IF(Публикации!$D227="Сборник научных трудов филиала",1,0)</f>
        <v>0</v>
      </c>
      <c r="V227" s="111">
        <f>IF(Публикации!$D227="Методическое пособие",1,0)</f>
        <v>1</v>
      </c>
      <c r="W227" s="157">
        <f t="shared" si="1"/>
        <v>1</v>
      </c>
    </row>
    <row r="228" spans="1:23" ht="12.75" x14ac:dyDescent="0.2">
      <c r="A228" s="111">
        <f>IF(Публикации!$D228="Учебник с грифом УМО",1,0)</f>
        <v>0</v>
      </c>
      <c r="B228" s="111">
        <f>IF(Публикации!$D228="Учебник с грифом Минобрнауки России",1,0)</f>
        <v>0</v>
      </c>
      <c r="C228" s="111">
        <f>IF(Публикации!$D228="Учебник с другим грифом",1,0)</f>
        <v>0</v>
      </c>
      <c r="D228" s="111">
        <f>IF(Публикации!$D228="Учебник без грифа",1,0)</f>
        <v>0</v>
      </c>
      <c r="E228" s="111">
        <f>IF(Публикации!$D228="Электронный учебник",1,0)</f>
        <v>0</v>
      </c>
      <c r="F228" s="111">
        <f>IF(Публикации!$D228="Учебное пособие с грифом УМО",1,0)</f>
        <v>0</v>
      </c>
      <c r="G228" s="111">
        <f>IF(Публикации!$D228="Учебное пособие с грифом Минобрнауки России",1,0)</f>
        <v>0</v>
      </c>
      <c r="H228" s="111">
        <f>IF(Публикации!$D228="Учебное пособие с другим грифом",1,0)</f>
        <v>0</v>
      </c>
      <c r="I228" s="111">
        <f>IF(Публикации!$D228="Учебное пособие без грифа",1,0)</f>
        <v>0</v>
      </c>
      <c r="J228" s="111">
        <f>IF(Публикации!$D228="Учебная программа",1,0)</f>
        <v>0</v>
      </c>
      <c r="K228" s="111">
        <f>IF(Публикации!$D228="Монография, изданная в РФ",1,0)</f>
        <v>0</v>
      </c>
      <c r="L228" s="111">
        <f>IF(Публикации!$D228="Монография, изданная зарубежом",1,0)</f>
        <v>0</v>
      </c>
      <c r="M228" s="111">
        <f>IF(Публикации!$D228="Индексируемая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28" s="111">
        <f>IF(Публикации!$D228="Индексируемая РИНЦ статья в прочих российских изданиях",1,0)</f>
        <v>0</v>
      </c>
      <c r="O228" s="111">
        <f>IF(Публикации!$D228="Индексируемая SCOPUS статья в зарубежных изданиях и сборниках трудов",1,0)</f>
        <v>0</v>
      </c>
      <c r="P228" s="111">
        <f>IF(Публикации!$D228="Индексируемая Web Of Science‎ статья в зарубежных изданиях и сборниках трудов",1,0)</f>
        <v>0</v>
      </c>
      <c r="Q228" s="111">
        <f>IF(Публикации!$D228="Неиндексируемая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28" s="111">
        <f>IF(Публикации!$D228="Неиндексируемая SCOPUS статья в зарубежных сборниках трудов и конференций",1,0)</f>
        <v>0</v>
      </c>
      <c r="S228" s="111">
        <f>IF(Публикации!$D228="Неиндексируемая Web Of Science‎ статья в зарубежных сборниках трудов и конференций",1,0)</f>
        <v>0</v>
      </c>
      <c r="T228" s="111">
        <f>IF(Публикации!$D228="Кафедральный сборник статей",1,0)</f>
        <v>0</v>
      </c>
      <c r="U228" s="111">
        <f>IF(Публикации!$D228="Сборник научных трудов филиала",1,0)</f>
        <v>0</v>
      </c>
      <c r="V228" s="111">
        <f>IF(Публикации!$D228="Методическое пособие",1,0)</f>
        <v>1</v>
      </c>
      <c r="W228" s="157">
        <f t="shared" si="1"/>
        <v>1</v>
      </c>
    </row>
    <row r="229" spans="1:23" ht="12.75" x14ac:dyDescent="0.2">
      <c r="A229" s="111">
        <f>IF(Публикации!$D229="Учебник с грифом УМО",1,0)</f>
        <v>0</v>
      </c>
      <c r="B229" s="111">
        <f>IF(Публикации!$D229="Учебник с грифом Минобрнауки России",1,0)</f>
        <v>0</v>
      </c>
      <c r="C229" s="111">
        <f>IF(Публикации!$D229="Учебник с другим грифом",1,0)</f>
        <v>0</v>
      </c>
      <c r="D229" s="111">
        <f>IF(Публикации!$D229="Учебник без грифа",1,0)</f>
        <v>0</v>
      </c>
      <c r="E229" s="111">
        <f>IF(Публикации!$D229="Электронный учебник",1,0)</f>
        <v>0</v>
      </c>
      <c r="F229" s="111">
        <f>IF(Публикации!$D229="Учебное пособие с грифом УМО",1,0)</f>
        <v>0</v>
      </c>
      <c r="G229" s="111">
        <f>IF(Публикации!$D229="Учебное пособие с грифом Минобрнауки России",1,0)</f>
        <v>0</v>
      </c>
      <c r="H229" s="111">
        <f>IF(Публикации!$D229="Учебное пособие с другим грифом",1,0)</f>
        <v>0</v>
      </c>
      <c r="I229" s="111">
        <f>IF(Публикации!$D229="Учебное пособие без грифа",1,0)</f>
        <v>0</v>
      </c>
      <c r="J229" s="111">
        <f>IF(Публикации!$D229="Учебная программа",1,0)</f>
        <v>0</v>
      </c>
      <c r="K229" s="111">
        <f>IF(Публикации!$D229="Монография, изданная в РФ",1,0)</f>
        <v>0</v>
      </c>
      <c r="L229" s="111">
        <f>IF(Публикации!$D229="Монография, изданная зарубежом",1,0)</f>
        <v>0</v>
      </c>
      <c r="M229" s="111">
        <f>IF(Публикации!$D229="Индексируемая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29" s="111">
        <f>IF(Публикации!$D229="Индексируемая РИНЦ статья в прочих российских изданиях",1,0)</f>
        <v>0</v>
      </c>
      <c r="O229" s="111">
        <f>IF(Публикации!$D229="Индексируемая SCOPUS статья в зарубежных изданиях и сборниках трудов",1,0)</f>
        <v>0</v>
      </c>
      <c r="P229" s="111">
        <f>IF(Публикации!$D229="Индексируемая Web Of Science‎ статья в зарубежных изданиях и сборниках трудов",1,0)</f>
        <v>0</v>
      </c>
      <c r="Q229" s="111">
        <f>IF(Публикации!$D229="Неиндексируемая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29" s="111">
        <f>IF(Публикации!$D229="Неиндексируемая SCOPUS статья в зарубежных сборниках трудов и конференций",1,0)</f>
        <v>0</v>
      </c>
      <c r="S229" s="111">
        <f>IF(Публикации!$D229="Неиндексируемая Web Of Science‎ статья в зарубежных сборниках трудов и конференций",1,0)</f>
        <v>0</v>
      </c>
      <c r="T229" s="111">
        <f>IF(Публикации!$D229="Кафедральный сборник статей",1,0)</f>
        <v>0</v>
      </c>
      <c r="U229" s="111">
        <f>IF(Публикации!$D229="Сборник научных трудов филиала",1,0)</f>
        <v>1</v>
      </c>
      <c r="V229" s="111">
        <f>IF(Публикации!$D229="Методическое пособие",1,0)</f>
        <v>0</v>
      </c>
      <c r="W229" s="157">
        <f t="shared" si="1"/>
        <v>1</v>
      </c>
    </row>
    <row r="230" spans="1:23" ht="12.75" x14ac:dyDescent="0.2">
      <c r="A230" s="111">
        <f>IF(Публикации!$D230="Учебник с грифом УМО",1,0)</f>
        <v>0</v>
      </c>
      <c r="B230" s="111">
        <f>IF(Публикации!$D230="Учебник с грифом Минобрнауки России",1,0)</f>
        <v>0</v>
      </c>
      <c r="C230" s="111">
        <f>IF(Публикации!$D230="Учебник с другим грифом",1,0)</f>
        <v>0</v>
      </c>
      <c r="D230" s="111">
        <f>IF(Публикации!$D230="Учебник без грифа",1,0)</f>
        <v>0</v>
      </c>
      <c r="E230" s="111">
        <f>IF(Публикации!$D230="Электронный учебник",1,0)</f>
        <v>0</v>
      </c>
      <c r="F230" s="111">
        <f>IF(Публикации!$D230="Учебное пособие с грифом УМО",1,0)</f>
        <v>0</v>
      </c>
      <c r="G230" s="111">
        <f>IF(Публикации!$D230="Учебное пособие с грифом Минобрнауки России",1,0)</f>
        <v>0</v>
      </c>
      <c r="H230" s="111">
        <f>IF(Публикации!$D230="Учебное пособие с другим грифом",1,0)</f>
        <v>0</v>
      </c>
      <c r="I230" s="111">
        <f>IF(Публикации!$D230="Учебное пособие без грифа",1,0)</f>
        <v>0</v>
      </c>
      <c r="J230" s="111">
        <f>IF(Публикации!$D230="Учебная программа",1,0)</f>
        <v>0</v>
      </c>
      <c r="K230" s="111">
        <f>IF(Публикации!$D230="Монография, изданная в РФ",1,0)</f>
        <v>0</v>
      </c>
      <c r="L230" s="111">
        <f>IF(Публикации!$D230="Монография, изданная зарубежом",1,0)</f>
        <v>0</v>
      </c>
      <c r="M230" s="111">
        <f>IF(Публикации!$D230="Индексируемая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30" s="111">
        <f>IF(Публикации!$D230="Индексируемая РИНЦ статья в прочих российских изданиях",1,0)</f>
        <v>1</v>
      </c>
      <c r="O230" s="111">
        <f>IF(Публикации!$D230="Индексируемая SCOPUS статья в зарубежных изданиях и сборниках трудов",1,0)</f>
        <v>0</v>
      </c>
      <c r="P230" s="111">
        <f>IF(Публикации!$D230="Индексируемая Web Of Science‎ статья в зарубежных изданиях и сборниках трудов",1,0)</f>
        <v>0</v>
      </c>
      <c r="Q230" s="111">
        <f>IF(Публикации!$D230="Неиндексируемая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30" s="111">
        <f>IF(Публикации!$D230="Неиндексируемая SCOPUS статья в зарубежных сборниках трудов и конференций",1,0)</f>
        <v>0</v>
      </c>
      <c r="S230" s="111">
        <f>IF(Публикации!$D230="Неиндексируемая Web Of Science‎ статья в зарубежных сборниках трудов и конференций",1,0)</f>
        <v>0</v>
      </c>
      <c r="T230" s="111">
        <f>IF(Публикации!$D230="Кафедральный сборник статей",1,0)</f>
        <v>0</v>
      </c>
      <c r="U230" s="111">
        <f>IF(Публикации!$D230="Сборник научных трудов филиала",1,0)</f>
        <v>0</v>
      </c>
      <c r="V230" s="111">
        <f>IF(Публикации!$D230="Методическое пособие",1,0)</f>
        <v>0</v>
      </c>
      <c r="W230" s="157">
        <f t="shared" si="1"/>
        <v>1</v>
      </c>
    </row>
    <row r="231" spans="1:23" ht="12.75" x14ac:dyDescent="0.2">
      <c r="A231" s="111">
        <f>IF(Публикации!$D231="Учебник с грифом УМО",1,0)</f>
        <v>0</v>
      </c>
      <c r="B231" s="111">
        <f>IF(Публикации!$D231="Учебник с грифом Минобрнауки России",1,0)</f>
        <v>0</v>
      </c>
      <c r="C231" s="111">
        <f>IF(Публикации!$D231="Учебник с другим грифом",1,0)</f>
        <v>0</v>
      </c>
      <c r="D231" s="111">
        <f>IF(Публикации!$D231="Учебник без грифа",1,0)</f>
        <v>0</v>
      </c>
      <c r="E231" s="111">
        <f>IF(Публикации!$D231="Электронный учебник",1,0)</f>
        <v>0</v>
      </c>
      <c r="F231" s="111">
        <f>IF(Публикации!$D231="Учебное пособие с грифом УМО",1,0)</f>
        <v>0</v>
      </c>
      <c r="G231" s="111">
        <f>IF(Публикации!$D231="Учебное пособие с грифом Минобрнауки России",1,0)</f>
        <v>0</v>
      </c>
      <c r="H231" s="111">
        <f>IF(Публикации!$D231="Учебное пособие с другим грифом",1,0)</f>
        <v>0</v>
      </c>
      <c r="I231" s="111">
        <f>IF(Публикации!$D231="Учебное пособие без грифа",1,0)</f>
        <v>0</v>
      </c>
      <c r="J231" s="111">
        <f>IF(Публикации!$D231="Учебная программа",1,0)</f>
        <v>0</v>
      </c>
      <c r="K231" s="111">
        <f>IF(Публикации!$D231="Монография, изданная в РФ",1,0)</f>
        <v>0</v>
      </c>
      <c r="L231" s="111">
        <f>IF(Публикации!$D231="Монография, изданная зарубежом",1,0)</f>
        <v>0</v>
      </c>
      <c r="M231" s="111">
        <f>IF(Публикации!$D231="Индексируемая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31" s="111">
        <f>IF(Публикации!$D231="Индексируемая РИНЦ статья в прочих российских изданиях",1,0)</f>
        <v>0</v>
      </c>
      <c r="O231" s="111">
        <f>IF(Публикации!$D231="Индексируемая SCOPUS статья в зарубежных изданиях и сборниках трудов",1,0)</f>
        <v>0</v>
      </c>
      <c r="P231" s="111">
        <f>IF(Публикации!$D231="Индексируемая Web Of Science‎ статья в зарубежных изданиях и сборниках трудов",1,0)</f>
        <v>0</v>
      </c>
      <c r="Q231" s="111">
        <f>IF(Публикации!$D231="Неиндексируемая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31" s="111">
        <f>IF(Публикации!$D231="Неиндексируемая SCOPUS статья в зарубежных сборниках трудов и конференций",1,0)</f>
        <v>0</v>
      </c>
      <c r="S231" s="111">
        <f>IF(Публикации!$D231="Неиндексируемая Web Of Science‎ статья в зарубежных сборниках трудов и конференций",1,0)</f>
        <v>0</v>
      </c>
      <c r="T231" s="111">
        <f>IF(Публикации!$D231="Кафедральный сборник статей",1,0)</f>
        <v>0</v>
      </c>
      <c r="U231" s="111">
        <f>IF(Публикации!$D231="Сборник научных трудов филиала",1,0)</f>
        <v>0</v>
      </c>
      <c r="V231" s="111">
        <f>IF(Публикации!$D231="Методическое пособие",1,0)</f>
        <v>1</v>
      </c>
      <c r="W231" s="157">
        <f t="shared" si="1"/>
        <v>1</v>
      </c>
    </row>
    <row r="232" spans="1:23" ht="12.75" x14ac:dyDescent="0.2">
      <c r="A232" s="111">
        <f>IF(Публикации!$D232="Учебник с грифом УМО",1,0)</f>
        <v>0</v>
      </c>
      <c r="B232" s="111">
        <f>IF(Публикации!$D232="Учебник с грифом Минобрнауки России",1,0)</f>
        <v>0</v>
      </c>
      <c r="C232" s="111">
        <f>IF(Публикации!$D232="Учебник с другим грифом",1,0)</f>
        <v>0</v>
      </c>
      <c r="D232" s="111">
        <f>IF(Публикации!$D232="Учебник без грифа",1,0)</f>
        <v>0</v>
      </c>
      <c r="E232" s="111">
        <f>IF(Публикации!$D232="Электронный учебник",1,0)</f>
        <v>0</v>
      </c>
      <c r="F232" s="111">
        <f>IF(Публикации!$D232="Учебное пособие с грифом УМО",1,0)</f>
        <v>0</v>
      </c>
      <c r="G232" s="111">
        <f>IF(Публикации!$D232="Учебное пособие с грифом Минобрнауки России",1,0)</f>
        <v>0</v>
      </c>
      <c r="H232" s="111">
        <f>IF(Публикации!$D232="Учебное пособие с другим грифом",1,0)</f>
        <v>0</v>
      </c>
      <c r="I232" s="111">
        <f>IF(Публикации!$D232="Учебное пособие без грифа",1,0)</f>
        <v>0</v>
      </c>
      <c r="J232" s="111">
        <f>IF(Публикации!$D232="Учебная программа",1,0)</f>
        <v>0</v>
      </c>
      <c r="K232" s="111">
        <f>IF(Публикации!$D232="Монография, изданная в РФ",1,0)</f>
        <v>0</v>
      </c>
      <c r="L232" s="111">
        <f>IF(Публикации!$D232="Монография, изданная зарубежом",1,0)</f>
        <v>0</v>
      </c>
      <c r="M232" s="111">
        <f>IF(Публикации!$D232="Индексируемая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32" s="111">
        <f>IF(Публикации!$D232="Индексируемая РИНЦ статья в прочих российских изданиях",1,0)</f>
        <v>0</v>
      </c>
      <c r="O232" s="111">
        <f>IF(Публикации!$D232="Индексируемая SCOPUS статья в зарубежных изданиях и сборниках трудов",1,0)</f>
        <v>0</v>
      </c>
      <c r="P232" s="111">
        <f>IF(Публикации!$D232="Индексируемая Web Of Science‎ статья в зарубежных изданиях и сборниках трудов",1,0)</f>
        <v>0</v>
      </c>
      <c r="Q232" s="111">
        <f>IF(Публикации!$D232="Неиндексируемая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32" s="111">
        <f>IF(Публикации!$D232="Неиндексируемая SCOPUS статья в зарубежных сборниках трудов и конференций",1,0)</f>
        <v>0</v>
      </c>
      <c r="S232" s="111">
        <f>IF(Публикации!$D232="Неиндексируемая Web Of Science‎ статья в зарубежных сборниках трудов и конференций",1,0)</f>
        <v>0</v>
      </c>
      <c r="T232" s="111">
        <f>IF(Публикации!$D232="Кафедральный сборник статей",1,0)</f>
        <v>0</v>
      </c>
      <c r="U232" s="111">
        <f>IF(Публикации!$D232="Сборник научных трудов филиала",1,0)</f>
        <v>0</v>
      </c>
      <c r="V232" s="111">
        <f>IF(Публикации!$D232="Методическое пособие",1,0)</f>
        <v>1</v>
      </c>
      <c r="W232" s="157">
        <f t="shared" si="1"/>
        <v>1</v>
      </c>
    </row>
    <row r="233" spans="1:23" ht="12.75" x14ac:dyDescent="0.2">
      <c r="A233" s="111">
        <f>IF(Публикации!$D233="Учебник с грифом УМО",1,0)</f>
        <v>0</v>
      </c>
      <c r="B233" s="111">
        <f>IF(Публикации!$D233="Учебник с грифом Минобрнауки России",1,0)</f>
        <v>0</v>
      </c>
      <c r="C233" s="111">
        <f>IF(Публикации!$D233="Учебник с другим грифом",1,0)</f>
        <v>0</v>
      </c>
      <c r="D233" s="111">
        <f>IF(Публикации!$D233="Учебник без грифа",1,0)</f>
        <v>0</v>
      </c>
      <c r="E233" s="111">
        <f>IF(Публикации!$D233="Электронный учебник",1,0)</f>
        <v>0</v>
      </c>
      <c r="F233" s="111">
        <f>IF(Публикации!$D233="Учебное пособие с грифом УМО",1,0)</f>
        <v>0</v>
      </c>
      <c r="G233" s="111">
        <f>IF(Публикации!$D233="Учебное пособие с грифом Минобрнауки России",1,0)</f>
        <v>0</v>
      </c>
      <c r="H233" s="111">
        <f>IF(Публикации!$D233="Учебное пособие с другим грифом",1,0)</f>
        <v>0</v>
      </c>
      <c r="I233" s="111">
        <f>IF(Публикации!$D233="Учебное пособие без грифа",1,0)</f>
        <v>0</v>
      </c>
      <c r="J233" s="111">
        <f>IF(Публикации!$D233="Учебная программа",1,0)</f>
        <v>0</v>
      </c>
      <c r="K233" s="111">
        <f>IF(Публикации!$D233="Монография, изданная в РФ",1,0)</f>
        <v>0</v>
      </c>
      <c r="L233" s="111">
        <f>IF(Публикации!$D233="Монография, изданная зарубежом",1,0)</f>
        <v>0</v>
      </c>
      <c r="M233" s="111">
        <f>IF(Публикации!$D233="Индексируемая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33" s="111">
        <f>IF(Публикации!$D233="Индексируемая РИНЦ статья в прочих российских изданиях",1,0)</f>
        <v>0</v>
      </c>
      <c r="O233" s="111">
        <f>IF(Публикации!$D233="Индексируемая SCOPUS статья в зарубежных изданиях и сборниках трудов",1,0)</f>
        <v>0</v>
      </c>
      <c r="P233" s="111">
        <f>IF(Публикации!$D233="Индексируемая Web Of Science‎ статья в зарубежных изданиях и сборниках трудов",1,0)</f>
        <v>0</v>
      </c>
      <c r="Q233" s="111">
        <f>IF(Публикации!$D233="Неиндексируемая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33" s="111">
        <f>IF(Публикации!$D233="Неиндексируемая SCOPUS статья в зарубежных сборниках трудов и конференций",1,0)</f>
        <v>0</v>
      </c>
      <c r="S233" s="111">
        <f>IF(Публикации!$D233="Неиндексируемая Web Of Science‎ статья в зарубежных сборниках трудов и конференций",1,0)</f>
        <v>0</v>
      </c>
      <c r="T233" s="111">
        <f>IF(Публикации!$D233="Кафедральный сборник статей",1,0)</f>
        <v>0</v>
      </c>
      <c r="U233" s="111">
        <f>IF(Публикации!$D233="Сборник научных трудов филиала",1,0)</f>
        <v>0</v>
      </c>
      <c r="V233" s="111">
        <f>IF(Публикации!$D233="Методическое пособие",1,0)</f>
        <v>1</v>
      </c>
      <c r="W233" s="157">
        <f t="shared" si="1"/>
        <v>1</v>
      </c>
    </row>
    <row r="234" spans="1:23" ht="12.75" x14ac:dyDescent="0.2">
      <c r="A234" s="111">
        <f>IF(Публикации!$D234="Учебник с грифом УМО",1,0)</f>
        <v>0</v>
      </c>
      <c r="B234" s="111">
        <f>IF(Публикации!$D234="Учебник с грифом Минобрнауки России",1,0)</f>
        <v>0</v>
      </c>
      <c r="C234" s="111">
        <f>IF(Публикации!$D234="Учебник с другим грифом",1,0)</f>
        <v>0</v>
      </c>
      <c r="D234" s="111">
        <f>IF(Публикации!$D234="Учебник без грифа",1,0)</f>
        <v>0</v>
      </c>
      <c r="E234" s="111">
        <f>IF(Публикации!$D234="Электронный учебник",1,0)</f>
        <v>0</v>
      </c>
      <c r="F234" s="111">
        <f>IF(Публикации!$D234="Учебное пособие с грифом УМО",1,0)</f>
        <v>0</v>
      </c>
      <c r="G234" s="111">
        <f>IF(Публикации!$D234="Учебное пособие с грифом Минобрнауки России",1,0)</f>
        <v>0</v>
      </c>
      <c r="H234" s="111">
        <f>IF(Публикации!$D234="Учебное пособие с другим грифом",1,0)</f>
        <v>0</v>
      </c>
      <c r="I234" s="111">
        <f>IF(Публикации!$D234="Учебное пособие без грифа",1,0)</f>
        <v>0</v>
      </c>
      <c r="J234" s="111">
        <f>IF(Публикации!$D234="Учебная программа",1,0)</f>
        <v>0</v>
      </c>
      <c r="K234" s="111">
        <f>IF(Публикации!$D234="Монография, изданная в РФ",1,0)</f>
        <v>0</v>
      </c>
      <c r="L234" s="111">
        <f>IF(Публикации!$D234="Монография, изданная зарубежом",1,0)</f>
        <v>0</v>
      </c>
      <c r="M234" s="111">
        <f>IF(Публикации!$D234="Индексируемая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34" s="111">
        <f>IF(Публикации!$D234="Индексируемая РИНЦ статья в прочих российских изданиях",1,0)</f>
        <v>0</v>
      </c>
      <c r="O234" s="111">
        <f>IF(Публикации!$D234="Индексируемая SCOPUS статья в зарубежных изданиях и сборниках трудов",1,0)</f>
        <v>0</v>
      </c>
      <c r="P234" s="111">
        <f>IF(Публикации!$D234="Индексируемая Web Of Science‎ статья в зарубежных изданиях и сборниках трудов",1,0)</f>
        <v>0</v>
      </c>
      <c r="Q234" s="111">
        <f>IF(Публикации!$D234="Неиндексируемая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34" s="111">
        <f>IF(Публикации!$D234="Неиндексируемая SCOPUS статья в зарубежных сборниках трудов и конференций",1,0)</f>
        <v>0</v>
      </c>
      <c r="S234" s="111">
        <f>IF(Публикации!$D234="Неиндексируемая Web Of Science‎ статья в зарубежных сборниках трудов и конференций",1,0)</f>
        <v>0</v>
      </c>
      <c r="T234" s="111">
        <f>IF(Публикации!$D234="Кафедральный сборник статей",1,0)</f>
        <v>0</v>
      </c>
      <c r="U234" s="111">
        <f>IF(Публикации!$D234="Сборник научных трудов филиала",1,0)</f>
        <v>0</v>
      </c>
      <c r="V234" s="111">
        <f>IF(Публикации!$D234="Методическое пособие",1,0)</f>
        <v>1</v>
      </c>
      <c r="W234" s="157">
        <f t="shared" si="1"/>
        <v>1</v>
      </c>
    </row>
    <row r="235" spans="1:23" ht="12.75" x14ac:dyDescent="0.2">
      <c r="A235" s="111">
        <f>IF(Публикации!$D235="Учебник с грифом УМО",1,0)</f>
        <v>0</v>
      </c>
      <c r="B235" s="111">
        <f>IF(Публикации!$D235="Учебник с грифом Минобрнауки России",1,0)</f>
        <v>0</v>
      </c>
      <c r="C235" s="111">
        <f>IF(Публикации!$D235="Учебник с другим грифом",1,0)</f>
        <v>0</v>
      </c>
      <c r="D235" s="111">
        <f>IF(Публикации!$D235="Учебник без грифа",1,0)</f>
        <v>0</v>
      </c>
      <c r="E235" s="111">
        <f>IF(Публикации!$D235="Электронный учебник",1,0)</f>
        <v>0</v>
      </c>
      <c r="F235" s="111">
        <f>IF(Публикации!$D235="Учебное пособие с грифом УМО",1,0)</f>
        <v>0</v>
      </c>
      <c r="G235" s="111">
        <f>IF(Публикации!$D235="Учебное пособие с грифом Минобрнауки России",1,0)</f>
        <v>0</v>
      </c>
      <c r="H235" s="111">
        <f>IF(Публикации!$D235="Учебное пособие с другим грифом",1,0)</f>
        <v>0</v>
      </c>
      <c r="I235" s="111">
        <f>IF(Публикации!$D235="Учебное пособие без грифа",1,0)</f>
        <v>0</v>
      </c>
      <c r="J235" s="111">
        <f>IF(Публикации!$D235="Учебная программа",1,0)</f>
        <v>0</v>
      </c>
      <c r="K235" s="111">
        <f>IF(Публикации!$D235="Монография, изданная в РФ",1,0)</f>
        <v>0</v>
      </c>
      <c r="L235" s="111">
        <f>IF(Публикации!$D235="Монография, изданная зарубежом",1,0)</f>
        <v>0</v>
      </c>
      <c r="M235" s="111">
        <f>IF(Публикации!$D235="Индексируемая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35" s="111">
        <f>IF(Публикации!$D235="Индексируемая РИНЦ статья в прочих российских изданиях",1,0)</f>
        <v>0</v>
      </c>
      <c r="O235" s="111">
        <f>IF(Публикации!$D235="Индексируемая SCOPUS статья в зарубежных изданиях и сборниках трудов",1,0)</f>
        <v>0</v>
      </c>
      <c r="P235" s="111">
        <f>IF(Публикации!$D235="Индексируемая Web Of Science‎ статья в зарубежных изданиях и сборниках трудов",1,0)</f>
        <v>0</v>
      </c>
      <c r="Q235" s="111">
        <f>IF(Публикации!$D235="Неиндексируемая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35" s="111">
        <f>IF(Публикации!$D235="Неиндексируемая SCOPUS статья в зарубежных сборниках трудов и конференций",1,0)</f>
        <v>0</v>
      </c>
      <c r="S235" s="111">
        <f>IF(Публикации!$D235="Неиндексируемая Web Of Science‎ статья в зарубежных сборниках трудов и конференций",1,0)</f>
        <v>0</v>
      </c>
      <c r="T235" s="111">
        <f>IF(Публикации!$D235="Кафедральный сборник статей",1,0)</f>
        <v>0</v>
      </c>
      <c r="U235" s="111">
        <f>IF(Публикации!$D235="Сборник научных трудов филиала",1,0)</f>
        <v>0</v>
      </c>
      <c r="V235" s="111">
        <f>IF(Публикации!$D235="Методическое пособие",1,0)</f>
        <v>1</v>
      </c>
      <c r="W235" s="157">
        <f t="shared" si="1"/>
        <v>1</v>
      </c>
    </row>
    <row r="236" spans="1:23" ht="12.75" x14ac:dyDescent="0.2">
      <c r="A236" s="111">
        <f>IF(Публикации!$D236="Учебник с грифом УМО",1,0)</f>
        <v>0</v>
      </c>
      <c r="B236" s="111">
        <f>IF(Публикации!$D236="Учебник с грифом Минобрнауки России",1,0)</f>
        <v>0</v>
      </c>
      <c r="C236" s="111">
        <f>IF(Публикации!$D236="Учебник с другим грифом",1,0)</f>
        <v>0</v>
      </c>
      <c r="D236" s="111">
        <f>IF(Публикации!$D236="Учебник без грифа",1,0)</f>
        <v>0</v>
      </c>
      <c r="E236" s="111">
        <f>IF(Публикации!$D236="Электронный учебник",1,0)</f>
        <v>0</v>
      </c>
      <c r="F236" s="111">
        <f>IF(Публикации!$D236="Учебное пособие с грифом УМО",1,0)</f>
        <v>0</v>
      </c>
      <c r="G236" s="111">
        <f>IF(Публикации!$D236="Учебное пособие с грифом Минобрнауки России",1,0)</f>
        <v>0</v>
      </c>
      <c r="H236" s="111">
        <f>IF(Публикации!$D236="Учебное пособие с другим грифом",1,0)</f>
        <v>0</v>
      </c>
      <c r="I236" s="111">
        <f>IF(Публикации!$D236="Учебное пособие без грифа",1,0)</f>
        <v>0</v>
      </c>
      <c r="J236" s="111">
        <f>IF(Публикации!$D236="Учебная программа",1,0)</f>
        <v>0</v>
      </c>
      <c r="K236" s="111">
        <f>IF(Публикации!$D236="Монография, изданная в РФ",1,0)</f>
        <v>0</v>
      </c>
      <c r="L236" s="111">
        <f>IF(Публикации!$D236="Монография, изданная зарубежом",1,0)</f>
        <v>0</v>
      </c>
      <c r="M236" s="111">
        <f>IF(Публикации!$D236="Индексируемая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36" s="111">
        <f>IF(Публикации!$D236="Индексируемая РИНЦ статья в прочих российских изданиях",1,0)</f>
        <v>0</v>
      </c>
      <c r="O236" s="111">
        <f>IF(Публикации!$D236="Индексируемая SCOPUS статья в зарубежных изданиях и сборниках трудов",1,0)</f>
        <v>0</v>
      </c>
      <c r="P236" s="111">
        <f>IF(Публикации!$D236="Индексируемая Web Of Science‎ статья в зарубежных изданиях и сборниках трудов",1,0)</f>
        <v>0</v>
      </c>
      <c r="Q236" s="111">
        <f>IF(Публикации!$D236="Неиндексируемая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36" s="111">
        <f>IF(Публикации!$D236="Неиндексируемая SCOPUS статья в зарубежных сборниках трудов и конференций",1,0)</f>
        <v>0</v>
      </c>
      <c r="S236" s="111">
        <f>IF(Публикации!$D236="Неиндексируемая Web Of Science‎ статья в зарубежных сборниках трудов и конференций",1,0)</f>
        <v>0</v>
      </c>
      <c r="T236" s="111">
        <f>IF(Публикации!$D236="Кафедральный сборник статей",1,0)</f>
        <v>0</v>
      </c>
      <c r="U236" s="111">
        <f>IF(Публикации!$D236="Сборник научных трудов филиала",1,0)</f>
        <v>0</v>
      </c>
      <c r="V236" s="111">
        <f>IF(Публикации!$D236="Методическое пособие",1,0)</f>
        <v>1</v>
      </c>
      <c r="W236" s="157">
        <f t="shared" si="1"/>
        <v>1</v>
      </c>
    </row>
    <row r="237" spans="1:23" ht="12.75" x14ac:dyDescent="0.2">
      <c r="A237" s="111">
        <f>IF(Публикации!$D237="Учебник с грифом УМО",1,0)</f>
        <v>0</v>
      </c>
      <c r="B237" s="111">
        <f>IF(Публикации!$D237="Учебник с грифом Минобрнауки России",1,0)</f>
        <v>0</v>
      </c>
      <c r="C237" s="111">
        <f>IF(Публикации!$D237="Учебник с другим грифом",1,0)</f>
        <v>0</v>
      </c>
      <c r="D237" s="111">
        <f>IF(Публикации!$D237="Учебник без грифа",1,0)</f>
        <v>0</v>
      </c>
      <c r="E237" s="111">
        <f>IF(Публикации!$D237="Электронный учебник",1,0)</f>
        <v>0</v>
      </c>
      <c r="F237" s="111">
        <f>IF(Публикации!$D237="Учебное пособие с грифом УМО",1,0)</f>
        <v>0</v>
      </c>
      <c r="G237" s="111">
        <f>IF(Публикации!$D237="Учебное пособие с грифом Минобрнауки России",1,0)</f>
        <v>0</v>
      </c>
      <c r="H237" s="111">
        <f>IF(Публикации!$D237="Учебное пособие с другим грифом",1,0)</f>
        <v>0</v>
      </c>
      <c r="I237" s="111">
        <f>IF(Публикации!$D237="Учебное пособие без грифа",1,0)</f>
        <v>0</v>
      </c>
      <c r="J237" s="111">
        <f>IF(Публикации!$D237="Учебная программа",1,0)</f>
        <v>0</v>
      </c>
      <c r="K237" s="111">
        <f>IF(Публикации!$D237="Монография, изданная в РФ",1,0)</f>
        <v>0</v>
      </c>
      <c r="L237" s="111">
        <f>IF(Публикации!$D237="Монография, изданная зарубежом",1,0)</f>
        <v>0</v>
      </c>
      <c r="M237" s="111">
        <f>IF(Публикации!$D237="Индексируемая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37" s="111">
        <f>IF(Публикации!$D237="Индексируемая РИНЦ статья в прочих российских изданиях",1,0)</f>
        <v>0</v>
      </c>
      <c r="O237" s="111">
        <f>IF(Публикации!$D237="Индексируемая SCOPUS статья в зарубежных изданиях и сборниках трудов",1,0)</f>
        <v>0</v>
      </c>
      <c r="P237" s="111">
        <f>IF(Публикации!$D237="Индексируемая Web Of Science‎ статья в зарубежных изданиях и сборниках трудов",1,0)</f>
        <v>0</v>
      </c>
      <c r="Q237" s="111">
        <f>IF(Публикации!$D237="Неиндексируемая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37" s="111">
        <f>IF(Публикации!$D237="Неиндексируемая SCOPUS статья в зарубежных сборниках трудов и конференций",1,0)</f>
        <v>0</v>
      </c>
      <c r="S237" s="111">
        <f>IF(Публикации!$D237="Неиндексируемая Web Of Science‎ статья в зарубежных сборниках трудов и конференций",1,0)</f>
        <v>0</v>
      </c>
      <c r="T237" s="111">
        <f>IF(Публикации!$D237="Кафедральный сборник статей",1,0)</f>
        <v>0</v>
      </c>
      <c r="U237" s="111">
        <f>IF(Публикации!$D237="Сборник научных трудов филиала",1,0)</f>
        <v>0</v>
      </c>
      <c r="V237" s="111">
        <f>IF(Публикации!$D237="Методическое пособие",1,0)</f>
        <v>1</v>
      </c>
      <c r="W237" s="157">
        <f t="shared" si="1"/>
        <v>1</v>
      </c>
    </row>
    <row r="238" spans="1:23" ht="12.75" x14ac:dyDescent="0.2">
      <c r="A238" s="111">
        <f>IF(Публикации!$D238="Учебник с грифом УМО",1,0)</f>
        <v>0</v>
      </c>
      <c r="B238" s="111">
        <f>IF(Публикации!$D238="Учебник с грифом Минобрнауки России",1,0)</f>
        <v>0</v>
      </c>
      <c r="C238" s="111">
        <f>IF(Публикации!$D238="Учебник с другим грифом",1,0)</f>
        <v>0</v>
      </c>
      <c r="D238" s="111">
        <f>IF(Публикации!$D238="Учебник без грифа",1,0)</f>
        <v>0</v>
      </c>
      <c r="E238" s="111">
        <f>IF(Публикации!$D238="Электронный учебник",1,0)</f>
        <v>0</v>
      </c>
      <c r="F238" s="111">
        <f>IF(Публикации!$D238="Учебное пособие с грифом УМО",1,0)</f>
        <v>0</v>
      </c>
      <c r="G238" s="111">
        <f>IF(Публикации!$D238="Учебное пособие с грифом Минобрнауки России",1,0)</f>
        <v>0</v>
      </c>
      <c r="H238" s="111">
        <f>IF(Публикации!$D238="Учебное пособие с другим грифом",1,0)</f>
        <v>0</v>
      </c>
      <c r="I238" s="111">
        <f>IF(Публикации!$D238="Учебное пособие без грифа",1,0)</f>
        <v>1</v>
      </c>
      <c r="J238" s="111">
        <f>IF(Публикации!$D238="Учебная программа",1,0)</f>
        <v>0</v>
      </c>
      <c r="K238" s="111">
        <f>IF(Публикации!$D238="Монография, изданная в РФ",1,0)</f>
        <v>0</v>
      </c>
      <c r="L238" s="111">
        <f>IF(Публикации!$D238="Монография, изданная зарубежом",1,0)</f>
        <v>0</v>
      </c>
      <c r="M238" s="111">
        <f>IF(Публикации!$D238="Индексируемая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38" s="111">
        <f>IF(Публикации!$D238="Индексируемая РИНЦ статья в прочих российских изданиях",1,0)</f>
        <v>0</v>
      </c>
      <c r="O238" s="111">
        <f>IF(Публикации!$D238="Индексируемая SCOPUS статья в зарубежных изданиях и сборниках трудов",1,0)</f>
        <v>0</v>
      </c>
      <c r="P238" s="111">
        <f>IF(Публикации!$D238="Индексируемая Web Of Science‎ статья в зарубежных изданиях и сборниках трудов",1,0)</f>
        <v>0</v>
      </c>
      <c r="Q238" s="111">
        <f>IF(Публикации!$D238="Неиндексируемая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38" s="111">
        <f>IF(Публикации!$D238="Неиндексируемая SCOPUS статья в зарубежных сборниках трудов и конференций",1,0)</f>
        <v>0</v>
      </c>
      <c r="S238" s="111">
        <f>IF(Публикации!$D238="Неиндексируемая Web Of Science‎ статья в зарубежных сборниках трудов и конференций",1,0)</f>
        <v>0</v>
      </c>
      <c r="T238" s="111">
        <f>IF(Публикации!$D238="Кафедральный сборник статей",1,0)</f>
        <v>0</v>
      </c>
      <c r="U238" s="111">
        <f>IF(Публикации!$D238="Сборник научных трудов филиала",1,0)</f>
        <v>0</v>
      </c>
      <c r="V238" s="111">
        <f>IF(Публикации!$D238="Методическое пособие",1,0)</f>
        <v>0</v>
      </c>
      <c r="W238" s="157">
        <f t="shared" si="1"/>
        <v>1</v>
      </c>
    </row>
    <row r="239" spans="1:23" ht="12.75" x14ac:dyDescent="0.2">
      <c r="A239" s="111">
        <f>IF(Публикации!$D239="Учебник с грифом УМО",1,0)</f>
        <v>0</v>
      </c>
      <c r="B239" s="111">
        <f>IF(Публикации!$D239="Учебник с грифом Минобрнауки России",1,0)</f>
        <v>0</v>
      </c>
      <c r="C239" s="111">
        <f>IF(Публикации!$D239="Учебник с другим грифом",1,0)</f>
        <v>0</v>
      </c>
      <c r="D239" s="111">
        <f>IF(Публикации!$D239="Учебник без грифа",1,0)</f>
        <v>0</v>
      </c>
      <c r="E239" s="111">
        <f>IF(Публикации!$D239="Электронный учебник",1,0)</f>
        <v>0</v>
      </c>
      <c r="F239" s="111">
        <f>IF(Публикации!$D239="Учебное пособие с грифом УМО",1,0)</f>
        <v>0</v>
      </c>
      <c r="G239" s="111">
        <f>IF(Публикации!$D239="Учебное пособие с грифом Минобрнауки России",1,0)</f>
        <v>0</v>
      </c>
      <c r="H239" s="111">
        <f>IF(Публикации!$D239="Учебное пособие с другим грифом",1,0)</f>
        <v>0</v>
      </c>
      <c r="I239" s="111">
        <f>IF(Публикации!$D239="Учебное пособие без грифа",1,0)</f>
        <v>0</v>
      </c>
      <c r="J239" s="111">
        <f>IF(Публикации!$D239="Учебная программа",1,0)</f>
        <v>0</v>
      </c>
      <c r="K239" s="111">
        <f>IF(Публикации!$D239="Монография, изданная в РФ",1,0)</f>
        <v>0</v>
      </c>
      <c r="L239" s="111">
        <f>IF(Публикации!$D239="Монография, изданная зарубежом",1,0)</f>
        <v>0</v>
      </c>
      <c r="M239" s="111">
        <f>IF(Публикации!$D239="Индексируемая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39" s="111">
        <f>IF(Публикации!$D239="Индексируемая РИНЦ статья в прочих российских изданиях",1,0)</f>
        <v>0</v>
      </c>
      <c r="O239" s="111">
        <f>IF(Публикации!$D239="Индексируемая SCOPUS статья в зарубежных изданиях и сборниках трудов",1,0)</f>
        <v>0</v>
      </c>
      <c r="P239" s="111">
        <f>IF(Публикации!$D239="Индексируемая Web Of Science‎ статья в зарубежных изданиях и сборниках трудов",1,0)</f>
        <v>0</v>
      </c>
      <c r="Q239" s="111">
        <f>IF(Публикации!$D239="Неиндексируемая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39" s="111">
        <f>IF(Публикации!$D239="Неиндексируемая SCOPUS статья в зарубежных сборниках трудов и конференций",1,0)</f>
        <v>0</v>
      </c>
      <c r="S239" s="111">
        <f>IF(Публикации!$D239="Неиндексируемая Web Of Science‎ статья в зарубежных сборниках трудов и конференций",1,0)</f>
        <v>0</v>
      </c>
      <c r="T239" s="111">
        <f>IF(Публикации!$D239="Кафедральный сборник статей",1,0)</f>
        <v>0</v>
      </c>
      <c r="U239" s="111">
        <f>IF(Публикации!$D239="Сборник научных трудов филиала",1,0)</f>
        <v>0</v>
      </c>
      <c r="V239" s="111">
        <f>IF(Публикации!$D239="Методическое пособие",1,0)</f>
        <v>1</v>
      </c>
      <c r="W239" s="157">
        <f t="shared" si="1"/>
        <v>1</v>
      </c>
    </row>
    <row r="240" spans="1:23" ht="12.75" x14ac:dyDescent="0.2">
      <c r="A240" s="111">
        <f>IF(Публикации!$D240="Учебник с грифом УМО",1,0)</f>
        <v>0</v>
      </c>
      <c r="B240" s="111">
        <f>IF(Публикации!$D240="Учебник с грифом Минобрнауки России",1,0)</f>
        <v>0</v>
      </c>
      <c r="C240" s="111">
        <f>IF(Публикации!$D240="Учебник с другим грифом",1,0)</f>
        <v>0</v>
      </c>
      <c r="D240" s="111">
        <f>IF(Публикации!$D240="Учебник без грифа",1,0)</f>
        <v>0</v>
      </c>
      <c r="E240" s="111">
        <f>IF(Публикации!$D240="Электронный учебник",1,0)</f>
        <v>0</v>
      </c>
      <c r="F240" s="111">
        <f>IF(Публикации!$D240="Учебное пособие с грифом УМО",1,0)</f>
        <v>0</v>
      </c>
      <c r="G240" s="111">
        <f>IF(Публикации!$D240="Учебное пособие с грифом Минобрнауки России",1,0)</f>
        <v>0</v>
      </c>
      <c r="H240" s="111">
        <f>IF(Публикации!$D240="Учебное пособие с другим грифом",1,0)</f>
        <v>0</v>
      </c>
      <c r="I240" s="111">
        <f>IF(Публикации!$D240="Учебное пособие без грифа",1,0)</f>
        <v>0</v>
      </c>
      <c r="J240" s="111">
        <f>IF(Публикации!$D240="Учебная программа",1,0)</f>
        <v>0</v>
      </c>
      <c r="K240" s="111">
        <f>IF(Публикации!$D240="Монография, изданная в РФ",1,0)</f>
        <v>0</v>
      </c>
      <c r="L240" s="111">
        <f>IF(Публикации!$D240="Монография, изданная зарубежом",1,0)</f>
        <v>0</v>
      </c>
      <c r="M240" s="111">
        <f>IF(Публикации!$D240="Индексируемая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40" s="111">
        <f>IF(Публикации!$D240="Индексируемая РИНЦ статья в прочих российских изданиях",1,0)</f>
        <v>0</v>
      </c>
      <c r="O240" s="111">
        <f>IF(Публикации!$D240="Индексируемая SCOPUS статья в зарубежных изданиях и сборниках трудов",1,0)</f>
        <v>0</v>
      </c>
      <c r="P240" s="111">
        <f>IF(Публикации!$D240="Индексируемая Web Of Science‎ статья в зарубежных изданиях и сборниках трудов",1,0)</f>
        <v>0</v>
      </c>
      <c r="Q240" s="111">
        <f>IF(Публикации!$D240="Неиндексируемая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40" s="111">
        <f>IF(Публикации!$D240="Неиндексируемая SCOPUS статья в зарубежных сборниках трудов и конференций",1,0)</f>
        <v>0</v>
      </c>
      <c r="S240" s="111">
        <f>IF(Публикации!$D240="Неиндексируемая Web Of Science‎ статья в зарубежных сборниках трудов и конференций",1,0)</f>
        <v>0</v>
      </c>
      <c r="T240" s="111">
        <f>IF(Публикации!$D240="Кафедральный сборник статей",1,0)</f>
        <v>0</v>
      </c>
      <c r="U240" s="111">
        <f>IF(Публикации!$D240="Сборник научных трудов филиала",1,0)</f>
        <v>0</v>
      </c>
      <c r="V240" s="111">
        <f>IF(Публикации!$D240="Методическое пособие",1,0)</f>
        <v>1</v>
      </c>
      <c r="W240" s="157">
        <f t="shared" si="1"/>
        <v>1</v>
      </c>
    </row>
    <row r="241" spans="1:23" ht="12.75" x14ac:dyDescent="0.2">
      <c r="A241" s="111">
        <f>IF(Публикации!$D241="Учебник с грифом УМО",1,0)</f>
        <v>0</v>
      </c>
      <c r="B241" s="111">
        <f>IF(Публикации!$D241="Учебник с грифом Минобрнауки России",1,0)</f>
        <v>0</v>
      </c>
      <c r="C241" s="111">
        <f>IF(Публикации!$D241="Учебник с другим грифом",1,0)</f>
        <v>0</v>
      </c>
      <c r="D241" s="111">
        <f>IF(Публикации!$D241="Учебник без грифа",1,0)</f>
        <v>0</v>
      </c>
      <c r="E241" s="111">
        <f>IF(Публикации!$D241="Электронный учебник",1,0)</f>
        <v>0</v>
      </c>
      <c r="F241" s="111">
        <f>IF(Публикации!$D241="Учебное пособие с грифом УМО",1,0)</f>
        <v>0</v>
      </c>
      <c r="G241" s="111">
        <f>IF(Публикации!$D241="Учебное пособие с грифом Минобрнауки России",1,0)</f>
        <v>0</v>
      </c>
      <c r="H241" s="111">
        <f>IF(Публикации!$D241="Учебное пособие с другим грифом",1,0)</f>
        <v>0</v>
      </c>
      <c r="I241" s="111">
        <f>IF(Публикации!$D241="Учебное пособие без грифа",1,0)</f>
        <v>0</v>
      </c>
      <c r="J241" s="111">
        <f>IF(Публикации!$D241="Учебная программа",1,0)</f>
        <v>0</v>
      </c>
      <c r="K241" s="111">
        <f>IF(Публикации!$D241="Монография, изданная в РФ",1,0)</f>
        <v>0</v>
      </c>
      <c r="L241" s="111">
        <f>IF(Публикации!$D241="Монография, изданная зарубежом",1,0)</f>
        <v>0</v>
      </c>
      <c r="M241" s="111">
        <f>IF(Публикации!$D241="Индексируемая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41" s="111">
        <f>IF(Публикации!$D241="Индексируемая РИНЦ статья в прочих российских изданиях",1,0)</f>
        <v>0</v>
      </c>
      <c r="O241" s="111">
        <f>IF(Публикации!$D241="Индексируемая SCOPUS статья в зарубежных изданиях и сборниках трудов",1,0)</f>
        <v>0</v>
      </c>
      <c r="P241" s="111">
        <f>IF(Публикации!$D241="Индексируемая Web Of Science‎ статья в зарубежных изданиях и сборниках трудов",1,0)</f>
        <v>0</v>
      </c>
      <c r="Q241" s="111">
        <f>IF(Публикации!$D241="Неиндексируемая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41" s="111">
        <f>IF(Публикации!$D241="Неиндексируемая SCOPUS статья в зарубежных сборниках трудов и конференций",1,0)</f>
        <v>0</v>
      </c>
      <c r="S241" s="111">
        <f>IF(Публикации!$D241="Неиндексируемая Web Of Science‎ статья в зарубежных сборниках трудов и конференций",1,0)</f>
        <v>0</v>
      </c>
      <c r="T241" s="111">
        <f>IF(Публикации!$D241="Кафедральный сборник статей",1,0)</f>
        <v>0</v>
      </c>
      <c r="U241" s="111">
        <f>IF(Публикации!$D241="Сборник научных трудов филиала",1,0)</f>
        <v>0</v>
      </c>
      <c r="V241" s="111">
        <f>IF(Публикации!$D241="Методическое пособие",1,0)</f>
        <v>1</v>
      </c>
      <c r="W241" s="157">
        <f t="shared" si="1"/>
        <v>1</v>
      </c>
    </row>
    <row r="242" spans="1:23" ht="12.75" x14ac:dyDescent="0.2">
      <c r="A242" s="111">
        <f>IF(Публикации!$D242="Учебник с грифом УМО",1,0)</f>
        <v>0</v>
      </c>
      <c r="B242" s="111">
        <f>IF(Публикации!$D242="Учебник с грифом Минобрнауки России",1,0)</f>
        <v>0</v>
      </c>
      <c r="C242" s="111">
        <f>IF(Публикации!$D242="Учебник с другим грифом",1,0)</f>
        <v>0</v>
      </c>
      <c r="D242" s="111">
        <f>IF(Публикации!$D242="Учебник без грифа",1,0)</f>
        <v>0</v>
      </c>
      <c r="E242" s="111">
        <f>IF(Публикации!$D242="Электронный учебник",1,0)</f>
        <v>0</v>
      </c>
      <c r="F242" s="111">
        <f>IF(Публикации!$D242="Учебное пособие с грифом УМО",1,0)</f>
        <v>0</v>
      </c>
      <c r="G242" s="111">
        <f>IF(Публикации!$D242="Учебное пособие с грифом Минобрнауки России",1,0)</f>
        <v>0</v>
      </c>
      <c r="H242" s="111">
        <f>IF(Публикации!$D242="Учебное пособие с другим грифом",1,0)</f>
        <v>0</v>
      </c>
      <c r="I242" s="111">
        <f>IF(Публикации!$D242="Учебное пособие без грифа",1,0)</f>
        <v>0</v>
      </c>
      <c r="J242" s="111">
        <f>IF(Публикации!$D242="Учебная программа",1,0)</f>
        <v>0</v>
      </c>
      <c r="K242" s="111">
        <f>IF(Публикации!$D242="Монография, изданная в РФ",1,0)</f>
        <v>0</v>
      </c>
      <c r="L242" s="111">
        <f>IF(Публикации!$D242="Монография, изданная зарубежом",1,0)</f>
        <v>0</v>
      </c>
      <c r="M242" s="111">
        <f>IF(Публикации!$D242="Индексируемая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42" s="111">
        <f>IF(Публикации!$D242="Индексируемая РИНЦ статья в прочих российских изданиях",1,0)</f>
        <v>0</v>
      </c>
      <c r="O242" s="111">
        <f>IF(Публикации!$D242="Индексируемая SCOPUS статья в зарубежных изданиях и сборниках трудов",1,0)</f>
        <v>0</v>
      </c>
      <c r="P242" s="111">
        <f>IF(Публикации!$D242="Индексируемая Web Of Science‎ статья в зарубежных изданиях и сборниках трудов",1,0)</f>
        <v>0</v>
      </c>
      <c r="Q242" s="111">
        <f>IF(Публикации!$D242="Неиндексируемая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42" s="111">
        <f>IF(Публикации!$D242="Неиндексируемая SCOPUS статья в зарубежных сборниках трудов и конференций",1,0)</f>
        <v>0</v>
      </c>
      <c r="S242" s="111">
        <f>IF(Публикации!$D242="Неиндексируемая Web Of Science‎ статья в зарубежных сборниках трудов и конференций",1,0)</f>
        <v>0</v>
      </c>
      <c r="T242" s="111">
        <f>IF(Публикации!$D242="Кафедральный сборник статей",1,0)</f>
        <v>0</v>
      </c>
      <c r="U242" s="111">
        <f>IF(Публикации!$D242="Сборник научных трудов филиала",1,0)</f>
        <v>0</v>
      </c>
      <c r="V242" s="111">
        <f>IF(Публикации!$D242="Методическое пособие",1,0)</f>
        <v>0</v>
      </c>
      <c r="W242" s="311">
        <f t="shared" si="1"/>
        <v>0</v>
      </c>
    </row>
    <row r="243" spans="1:23" ht="12.75" x14ac:dyDescent="0.2">
      <c r="A243" s="111">
        <f>IF(Публикации!$D243="Учебник с грифом УМО",1,0)</f>
        <v>0</v>
      </c>
      <c r="B243" s="111">
        <f>IF(Публикации!$D243="Учебник с грифом Минобрнауки России",1,0)</f>
        <v>0</v>
      </c>
      <c r="C243" s="111">
        <f>IF(Публикации!$D243="Учебник с другим грифом",1,0)</f>
        <v>0</v>
      </c>
      <c r="D243" s="111">
        <f>IF(Публикации!$D243="Учебник без грифа",1,0)</f>
        <v>0</v>
      </c>
      <c r="E243" s="111">
        <f>IF(Публикации!$D243="Электронный учебник",1,0)</f>
        <v>0</v>
      </c>
      <c r="F243" s="111">
        <f>IF(Публикации!$D243="Учебное пособие с грифом УМО",1,0)</f>
        <v>0</v>
      </c>
      <c r="G243" s="111">
        <f>IF(Публикации!$D243="Учебное пособие с грифом Минобрнауки России",1,0)</f>
        <v>0</v>
      </c>
      <c r="H243" s="111">
        <f>IF(Публикации!$D243="Учебное пособие с другим грифом",1,0)</f>
        <v>0</v>
      </c>
      <c r="I243" s="111">
        <f>IF(Публикации!$D243="Учебное пособие без грифа",1,0)</f>
        <v>0</v>
      </c>
      <c r="J243" s="111">
        <f>IF(Публикации!$D243="Учебная программа",1,0)</f>
        <v>0</v>
      </c>
      <c r="K243" s="111">
        <f>IF(Публикации!$D243="Монография, изданная в РФ",1,0)</f>
        <v>0</v>
      </c>
      <c r="L243" s="111">
        <f>IF(Публикации!$D243="Монография, изданная зарубежом",1,0)</f>
        <v>0</v>
      </c>
      <c r="M243" s="111">
        <f>IF(Публикации!$D243="Индексируемая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43" s="111">
        <f>IF(Публикации!$D243="Индексируемая РИНЦ статья в прочих российских изданиях",1,0)</f>
        <v>0</v>
      </c>
      <c r="O243" s="111">
        <f>IF(Публикации!$D243="Индексируемая SCOPUS статья в зарубежных изданиях и сборниках трудов",1,0)</f>
        <v>0</v>
      </c>
      <c r="P243" s="111">
        <f>IF(Публикации!$D243="Индексируемая Web Of Science‎ статья в зарубежных изданиях и сборниках трудов",1,0)</f>
        <v>0</v>
      </c>
      <c r="Q243" s="111">
        <f>IF(Публикации!$D243="Неиндексируемая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43" s="111">
        <f>IF(Публикации!$D243="Неиндексируемая SCOPUS статья в зарубежных сборниках трудов и конференций",1,0)</f>
        <v>0</v>
      </c>
      <c r="S243" s="111">
        <f>IF(Публикации!$D243="Неиндексируемая Web Of Science‎ статья в зарубежных сборниках трудов и конференций",1,0)</f>
        <v>0</v>
      </c>
      <c r="T243" s="111">
        <f>IF(Публикации!$D243="Кафедральный сборник статей",1,0)</f>
        <v>0</v>
      </c>
      <c r="U243" s="111">
        <f>IF(Публикации!$D243="Сборник научных трудов филиала",1,0)</f>
        <v>0</v>
      </c>
      <c r="V243" s="111">
        <f>IF(Публикации!$D243="Методическое пособие",1,0)</f>
        <v>0</v>
      </c>
      <c r="W243" s="311">
        <f t="shared" si="1"/>
        <v>0</v>
      </c>
    </row>
    <row r="244" spans="1:23" ht="12.75" x14ac:dyDescent="0.2">
      <c r="A244" s="111">
        <f>IF(Публикации!$D244="Учебник с грифом УМО",1,0)</f>
        <v>0</v>
      </c>
      <c r="B244" s="111">
        <f>IF(Публикации!$D244="Учебник с грифом Минобрнауки России",1,0)</f>
        <v>0</v>
      </c>
      <c r="C244" s="111">
        <f>IF(Публикации!$D244="Учебник с другим грифом",1,0)</f>
        <v>0</v>
      </c>
      <c r="D244" s="111">
        <f>IF(Публикации!$D244="Учебник без грифа",1,0)</f>
        <v>0</v>
      </c>
      <c r="E244" s="111">
        <f>IF(Публикации!$D244="Электронный учебник",1,0)</f>
        <v>0</v>
      </c>
      <c r="F244" s="111">
        <f>IF(Публикации!$D244="Учебное пособие с грифом УМО",1,0)</f>
        <v>0</v>
      </c>
      <c r="G244" s="111">
        <f>IF(Публикации!$D244="Учебное пособие с грифом Минобрнауки России",1,0)</f>
        <v>0</v>
      </c>
      <c r="H244" s="111">
        <f>IF(Публикации!$D244="Учебное пособие с другим грифом",1,0)</f>
        <v>0</v>
      </c>
      <c r="I244" s="111">
        <f>IF(Публикации!$D244="Учебное пособие без грифа",1,0)</f>
        <v>0</v>
      </c>
      <c r="J244" s="111">
        <f>IF(Публикации!$D244="Учебная программа",1,0)</f>
        <v>0</v>
      </c>
      <c r="K244" s="111">
        <f>IF(Публикации!$D244="Монография, изданная в РФ",1,0)</f>
        <v>0</v>
      </c>
      <c r="L244" s="111">
        <f>IF(Публикации!$D244="Монография, изданная зарубежом",1,0)</f>
        <v>0</v>
      </c>
      <c r="M244" s="111">
        <f>IF(Публикации!$D244="Индексируемая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44" s="111">
        <f>IF(Публикации!$D244="Индексируемая РИНЦ статья в прочих российских изданиях",1,0)</f>
        <v>0</v>
      </c>
      <c r="O244" s="111">
        <f>IF(Публикации!$D244="Индексируемая SCOPUS статья в зарубежных изданиях и сборниках трудов",1,0)</f>
        <v>0</v>
      </c>
      <c r="P244" s="111">
        <f>IF(Публикации!$D244="Индексируемая Web Of Science‎ статья в зарубежных изданиях и сборниках трудов",1,0)</f>
        <v>0</v>
      </c>
      <c r="Q244" s="111">
        <f>IF(Публикации!$D244="Неиндексируемая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44" s="111">
        <f>IF(Публикации!$D244="Неиндексируемая SCOPUS статья в зарубежных сборниках трудов и конференций",1,0)</f>
        <v>0</v>
      </c>
      <c r="S244" s="111">
        <f>IF(Публикации!$D244="Неиндексируемая Web Of Science‎ статья в зарубежных сборниках трудов и конференций",1,0)</f>
        <v>0</v>
      </c>
      <c r="T244" s="111">
        <f>IF(Публикации!$D244="Кафедральный сборник статей",1,0)</f>
        <v>0</v>
      </c>
      <c r="U244" s="111">
        <f>IF(Публикации!$D244="Сборник научных трудов филиала",1,0)</f>
        <v>0</v>
      </c>
      <c r="V244" s="111">
        <f>IF(Публикации!$D244="Методическое пособие",1,0)</f>
        <v>0</v>
      </c>
      <c r="W244" s="311">
        <f t="shared" si="1"/>
        <v>0</v>
      </c>
    </row>
    <row r="245" spans="1:23" ht="12.75" x14ac:dyDescent="0.2">
      <c r="A245" s="111">
        <f>IF(Публикации!$D245="Учебник с грифом УМО",1,0)</f>
        <v>0</v>
      </c>
      <c r="B245" s="111">
        <f>IF(Публикации!$D245="Учебник с грифом Минобрнауки России",1,0)</f>
        <v>0</v>
      </c>
      <c r="C245" s="111">
        <f>IF(Публикации!$D245="Учебник с другим грифом",1,0)</f>
        <v>0</v>
      </c>
      <c r="D245" s="111">
        <f>IF(Публикации!$D245="Учебник без грифа",1,0)</f>
        <v>0</v>
      </c>
      <c r="E245" s="111">
        <f>IF(Публикации!$D245="Электронный учебник",1,0)</f>
        <v>0</v>
      </c>
      <c r="F245" s="111">
        <f>IF(Публикации!$D245="Учебное пособие с грифом УМО",1,0)</f>
        <v>0</v>
      </c>
      <c r="G245" s="111">
        <f>IF(Публикации!$D245="Учебное пособие с грифом Минобрнауки России",1,0)</f>
        <v>0</v>
      </c>
      <c r="H245" s="111">
        <f>IF(Публикации!$D245="Учебное пособие с другим грифом",1,0)</f>
        <v>0</v>
      </c>
      <c r="I245" s="111">
        <f>IF(Публикации!$D245="Учебное пособие без грифа",1,0)</f>
        <v>0</v>
      </c>
      <c r="J245" s="111">
        <f>IF(Публикации!$D245="Учебная программа",1,0)</f>
        <v>0</v>
      </c>
      <c r="K245" s="111">
        <f>IF(Публикации!$D245="Монография, изданная в РФ",1,0)</f>
        <v>0</v>
      </c>
      <c r="L245" s="111">
        <f>IF(Публикации!$D245="Монография, изданная зарубежом",1,0)</f>
        <v>0</v>
      </c>
      <c r="M245" s="111">
        <f>IF(Публикации!$D245="Индексируемая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45" s="111">
        <f>IF(Публикации!$D245="Индексируемая РИНЦ статья в прочих российских изданиях",1,0)</f>
        <v>0</v>
      </c>
      <c r="O245" s="111">
        <f>IF(Публикации!$D245="Индексируемая SCOPUS статья в зарубежных изданиях и сборниках трудов",1,0)</f>
        <v>0</v>
      </c>
      <c r="P245" s="111">
        <f>IF(Публикации!$D245="Индексируемая Web Of Science‎ статья в зарубежных изданиях и сборниках трудов",1,0)</f>
        <v>0</v>
      </c>
      <c r="Q245" s="111">
        <f>IF(Публикации!$D245="Неиндексируемая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45" s="111">
        <f>IF(Публикации!$D245="Неиндексируемая SCOPUS статья в зарубежных сборниках трудов и конференций",1,0)</f>
        <v>0</v>
      </c>
      <c r="S245" s="111">
        <f>IF(Публикации!$D245="Неиндексируемая Web Of Science‎ статья в зарубежных сборниках трудов и конференций",1,0)</f>
        <v>0</v>
      </c>
      <c r="T245" s="111">
        <f>IF(Публикации!$D245="Кафедральный сборник статей",1,0)</f>
        <v>0</v>
      </c>
      <c r="U245" s="111">
        <f>IF(Публикации!$D245="Сборник научных трудов филиала",1,0)</f>
        <v>0</v>
      </c>
      <c r="V245" s="111">
        <f>IF(Публикации!$D245="Методическое пособие",1,0)</f>
        <v>0</v>
      </c>
      <c r="W245" s="311">
        <f t="shared" si="1"/>
        <v>0</v>
      </c>
    </row>
    <row r="246" spans="1:23" ht="12.75" x14ac:dyDescent="0.2">
      <c r="A246" s="111">
        <f>IF(Публикации!$D246="Учебник с грифом УМО",1,0)</f>
        <v>0</v>
      </c>
      <c r="B246" s="111">
        <f>IF(Публикации!$D246="Учебник с грифом Минобрнауки России",1,0)</f>
        <v>0</v>
      </c>
      <c r="C246" s="111">
        <f>IF(Публикации!$D246="Учебник с другим грифом",1,0)</f>
        <v>0</v>
      </c>
      <c r="D246" s="111">
        <f>IF(Публикации!$D246="Учебник без грифа",1,0)</f>
        <v>0</v>
      </c>
      <c r="E246" s="111">
        <f>IF(Публикации!$D246="Электронный учебник",1,0)</f>
        <v>0</v>
      </c>
      <c r="F246" s="111">
        <f>IF(Публикации!$D246="Учебное пособие с грифом УМО",1,0)</f>
        <v>0</v>
      </c>
      <c r="G246" s="111">
        <f>IF(Публикации!$D246="Учебное пособие с грифом Минобрнауки России",1,0)</f>
        <v>0</v>
      </c>
      <c r="H246" s="111">
        <f>IF(Публикации!$D246="Учебное пособие с другим грифом",1,0)</f>
        <v>0</v>
      </c>
      <c r="I246" s="111">
        <f>IF(Публикации!$D246="Учебное пособие без грифа",1,0)</f>
        <v>0</v>
      </c>
      <c r="J246" s="111">
        <f>IF(Публикации!$D246="Учебная программа",1,0)</f>
        <v>0</v>
      </c>
      <c r="K246" s="111">
        <f>IF(Публикации!$D246="Монография, изданная в РФ",1,0)</f>
        <v>0</v>
      </c>
      <c r="L246" s="111">
        <f>IF(Публикации!$D246="Монография, изданная зарубежом",1,0)</f>
        <v>0</v>
      </c>
      <c r="M246" s="111">
        <f>IF(Публикации!$D246="Индексируемая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46" s="111">
        <f>IF(Публикации!$D246="Индексируемая РИНЦ статья в прочих российских изданиях",1,0)</f>
        <v>0</v>
      </c>
      <c r="O246" s="111">
        <f>IF(Публикации!$D246="Индексируемая SCOPUS статья в зарубежных изданиях и сборниках трудов",1,0)</f>
        <v>0</v>
      </c>
      <c r="P246" s="111">
        <f>IF(Публикации!$D246="Индексируемая Web Of Science‎ статья в зарубежных изданиях и сборниках трудов",1,0)</f>
        <v>0</v>
      </c>
      <c r="Q246" s="111">
        <f>IF(Публикации!$D246="Неиндексируемая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46" s="111">
        <f>IF(Публикации!$D246="Неиндексируемая SCOPUS статья в зарубежных сборниках трудов и конференций",1,0)</f>
        <v>0</v>
      </c>
      <c r="S246" s="111">
        <f>IF(Публикации!$D246="Неиндексируемая Web Of Science‎ статья в зарубежных сборниках трудов и конференций",1,0)</f>
        <v>0</v>
      </c>
      <c r="T246" s="111">
        <f>IF(Публикации!$D246="Кафедральный сборник статей",1,0)</f>
        <v>0</v>
      </c>
      <c r="U246" s="111">
        <f>IF(Публикации!$D246="Сборник научных трудов филиала",1,0)</f>
        <v>0</v>
      </c>
      <c r="V246" s="111">
        <f>IF(Публикации!$D246="Методическое пособие",1,0)</f>
        <v>0</v>
      </c>
      <c r="W246" s="311">
        <f t="shared" si="1"/>
        <v>0</v>
      </c>
    </row>
    <row r="247" spans="1:23" ht="12.75" x14ac:dyDescent="0.2">
      <c r="A247" s="111">
        <f>IF(Публикации!$D247="Учебник с грифом УМО",1,0)</f>
        <v>0</v>
      </c>
      <c r="B247" s="111">
        <f>IF(Публикации!$D247="Учебник с грифом Минобрнауки России",1,0)</f>
        <v>0</v>
      </c>
      <c r="C247" s="111">
        <f>IF(Публикации!$D247="Учебник с другим грифом",1,0)</f>
        <v>0</v>
      </c>
      <c r="D247" s="111">
        <f>IF(Публикации!$D247="Учебник без грифа",1,0)</f>
        <v>0</v>
      </c>
      <c r="E247" s="111">
        <f>IF(Публикации!$D247="Электронный учебник",1,0)</f>
        <v>0</v>
      </c>
      <c r="F247" s="111">
        <f>IF(Публикации!$D247="Учебное пособие с грифом УМО",1,0)</f>
        <v>0</v>
      </c>
      <c r="G247" s="111">
        <f>IF(Публикации!$D247="Учебное пособие с грифом Минобрнауки России",1,0)</f>
        <v>0</v>
      </c>
      <c r="H247" s="111">
        <f>IF(Публикации!$D247="Учебное пособие с другим грифом",1,0)</f>
        <v>0</v>
      </c>
      <c r="I247" s="111">
        <f>IF(Публикации!$D247="Учебное пособие без грифа",1,0)</f>
        <v>0</v>
      </c>
      <c r="J247" s="111">
        <f>IF(Публикации!$D247="Учебная программа",1,0)</f>
        <v>0</v>
      </c>
      <c r="K247" s="111">
        <f>IF(Публикации!$D247="Монография, изданная в РФ",1,0)</f>
        <v>0</v>
      </c>
      <c r="L247" s="111">
        <f>IF(Публикации!$D247="Монография, изданная зарубежом",1,0)</f>
        <v>0</v>
      </c>
      <c r="M247" s="111">
        <f>IF(Публикации!$D247="Индексируемая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47" s="111">
        <f>IF(Публикации!$D247="Индексируемая РИНЦ статья в прочих российских изданиях",1,0)</f>
        <v>0</v>
      </c>
      <c r="O247" s="111">
        <f>IF(Публикации!$D247="Индексируемая SCOPUS статья в зарубежных изданиях и сборниках трудов",1,0)</f>
        <v>0</v>
      </c>
      <c r="P247" s="111">
        <f>IF(Публикации!$D247="Индексируемая Web Of Science‎ статья в зарубежных изданиях и сборниках трудов",1,0)</f>
        <v>0</v>
      </c>
      <c r="Q247" s="111">
        <f>IF(Публикации!$D247="Неиндексируемая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47" s="111">
        <f>IF(Публикации!$D247="Неиндексируемая SCOPUS статья в зарубежных сборниках трудов и конференций",1,0)</f>
        <v>0</v>
      </c>
      <c r="S247" s="111">
        <f>IF(Публикации!$D247="Неиндексируемая Web Of Science‎ статья в зарубежных сборниках трудов и конференций",1,0)</f>
        <v>0</v>
      </c>
      <c r="T247" s="111">
        <f>IF(Публикации!$D247="Кафедральный сборник статей",1,0)</f>
        <v>0</v>
      </c>
      <c r="U247" s="111">
        <f>IF(Публикации!$D247="Сборник научных трудов филиала",1,0)</f>
        <v>0</v>
      </c>
      <c r="V247" s="111">
        <f>IF(Публикации!$D247="Методическое пособие",1,0)</f>
        <v>0</v>
      </c>
      <c r="W247" s="311">
        <f t="shared" si="1"/>
        <v>0</v>
      </c>
    </row>
    <row r="248" spans="1:23" ht="12.75" x14ac:dyDescent="0.2">
      <c r="A248" s="111">
        <f>IF(Публикации!$D248="Учебник с грифом УМО",1,0)</f>
        <v>0</v>
      </c>
      <c r="B248" s="111">
        <f>IF(Публикации!$D248="Учебник с грифом Минобрнауки России",1,0)</f>
        <v>0</v>
      </c>
      <c r="C248" s="111">
        <f>IF(Публикации!$D248="Учебник с другим грифом",1,0)</f>
        <v>0</v>
      </c>
      <c r="D248" s="111">
        <f>IF(Публикации!$D248="Учебник без грифа",1,0)</f>
        <v>0</v>
      </c>
      <c r="E248" s="111">
        <f>IF(Публикации!$D248="Электронный учебник",1,0)</f>
        <v>0</v>
      </c>
      <c r="F248" s="111">
        <f>IF(Публикации!$D248="Учебное пособие с грифом УМО",1,0)</f>
        <v>0</v>
      </c>
      <c r="G248" s="111">
        <f>IF(Публикации!$D248="Учебное пособие с грифом Минобрнауки России",1,0)</f>
        <v>0</v>
      </c>
      <c r="H248" s="111">
        <f>IF(Публикации!$D248="Учебное пособие с другим грифом",1,0)</f>
        <v>0</v>
      </c>
      <c r="I248" s="111">
        <f>IF(Публикации!$D248="Учебное пособие без грифа",1,0)</f>
        <v>0</v>
      </c>
      <c r="J248" s="111">
        <f>IF(Публикации!$D248="Учебная программа",1,0)</f>
        <v>0</v>
      </c>
      <c r="K248" s="111">
        <f>IF(Публикации!$D248="Монография, изданная в РФ",1,0)</f>
        <v>0</v>
      </c>
      <c r="L248" s="111">
        <f>IF(Публикации!$D248="Монография, изданная зарубежом",1,0)</f>
        <v>0</v>
      </c>
      <c r="M248" s="111">
        <f>IF(Публикации!$D248="Индексируемая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48" s="111">
        <f>IF(Публикации!$D248="Индексируемая РИНЦ статья в прочих российских изданиях",1,0)</f>
        <v>0</v>
      </c>
      <c r="O248" s="111">
        <f>IF(Публикации!$D248="Индексируемая SCOPUS статья в зарубежных изданиях и сборниках трудов",1,0)</f>
        <v>0</v>
      </c>
      <c r="P248" s="111">
        <f>IF(Публикации!$D248="Индексируемая Web Of Science‎ статья в зарубежных изданиях и сборниках трудов",1,0)</f>
        <v>0</v>
      </c>
      <c r="Q248" s="111">
        <f>IF(Публикации!$D248="Неиндексируемая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48" s="111">
        <f>IF(Публикации!$D248="Неиндексируемая SCOPUS статья в зарубежных сборниках трудов и конференций",1,0)</f>
        <v>0</v>
      </c>
      <c r="S248" s="111">
        <f>IF(Публикации!$D248="Неиндексируемая Web Of Science‎ статья в зарубежных сборниках трудов и конференций",1,0)</f>
        <v>0</v>
      </c>
      <c r="T248" s="111">
        <f>IF(Публикации!$D248="Кафедральный сборник статей",1,0)</f>
        <v>0</v>
      </c>
      <c r="U248" s="111">
        <f>IF(Публикации!$D248="Сборник научных трудов филиала",1,0)</f>
        <v>0</v>
      </c>
      <c r="V248" s="111">
        <f>IF(Публикации!$D248="Методическое пособие",1,0)</f>
        <v>0</v>
      </c>
      <c r="W248" s="311">
        <f t="shared" si="1"/>
        <v>0</v>
      </c>
    </row>
    <row r="249" spans="1:23" ht="12.75" x14ac:dyDescent="0.2">
      <c r="A249" s="111">
        <f>IF(Публикации!$D249="Учебник с грифом УМО",1,0)</f>
        <v>0</v>
      </c>
      <c r="B249" s="111">
        <f>IF(Публикации!$D249="Учебник с грифом Минобрнауки России",1,0)</f>
        <v>0</v>
      </c>
      <c r="C249" s="111">
        <f>IF(Публикации!$D249="Учебник с другим грифом",1,0)</f>
        <v>0</v>
      </c>
      <c r="D249" s="111">
        <f>IF(Публикации!$D249="Учебник без грифа",1,0)</f>
        <v>0</v>
      </c>
      <c r="E249" s="111">
        <f>IF(Публикации!$D249="Электронный учебник",1,0)</f>
        <v>0</v>
      </c>
      <c r="F249" s="111">
        <f>IF(Публикации!$D249="Учебное пособие с грифом УМО",1,0)</f>
        <v>0</v>
      </c>
      <c r="G249" s="111">
        <f>IF(Публикации!$D249="Учебное пособие с грифом Минобрнауки России",1,0)</f>
        <v>0</v>
      </c>
      <c r="H249" s="111">
        <f>IF(Публикации!$D249="Учебное пособие с другим грифом",1,0)</f>
        <v>0</v>
      </c>
      <c r="I249" s="111">
        <f>IF(Публикации!$D249="Учебное пособие без грифа",1,0)</f>
        <v>0</v>
      </c>
      <c r="J249" s="111">
        <f>IF(Публикации!$D249="Учебная программа",1,0)</f>
        <v>0</v>
      </c>
      <c r="K249" s="111">
        <f>IF(Публикации!$D249="Монография, изданная в РФ",1,0)</f>
        <v>0</v>
      </c>
      <c r="L249" s="111">
        <f>IF(Публикации!$D249="Монография, изданная зарубежом",1,0)</f>
        <v>0</v>
      </c>
      <c r="M249" s="111">
        <f>IF(Публикации!$D249="Индексируемая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49" s="111">
        <f>IF(Публикации!$D249="Индексируемая РИНЦ статья в прочих российских изданиях",1,0)</f>
        <v>0</v>
      </c>
      <c r="O249" s="111">
        <f>IF(Публикации!$D249="Индексируемая SCOPUS статья в зарубежных изданиях и сборниках трудов",1,0)</f>
        <v>0</v>
      </c>
      <c r="P249" s="111">
        <f>IF(Публикации!$D249="Индексируемая Web Of Science‎ статья в зарубежных изданиях и сборниках трудов",1,0)</f>
        <v>0</v>
      </c>
      <c r="Q249" s="111">
        <f>IF(Публикации!$D249="Неиндексируемая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49" s="111">
        <f>IF(Публикации!$D249="Неиндексируемая SCOPUS статья в зарубежных сборниках трудов и конференций",1,0)</f>
        <v>0</v>
      </c>
      <c r="S249" s="111">
        <f>IF(Публикации!$D249="Неиндексируемая Web Of Science‎ статья в зарубежных сборниках трудов и конференций",1,0)</f>
        <v>0</v>
      </c>
      <c r="T249" s="111">
        <f>IF(Публикации!$D249="Кафедральный сборник статей",1,0)</f>
        <v>0</v>
      </c>
      <c r="U249" s="111">
        <f>IF(Публикации!$D249="Сборник научных трудов филиала",1,0)</f>
        <v>0</v>
      </c>
      <c r="V249" s="111">
        <f>IF(Публикации!$D249="Методическое пособие",1,0)</f>
        <v>0</v>
      </c>
      <c r="W249" s="311">
        <f t="shared" si="1"/>
        <v>0</v>
      </c>
    </row>
    <row r="250" spans="1:23" ht="12.75" x14ac:dyDescent="0.2">
      <c r="A250" s="111">
        <f>IF(Публикации!$D250="Учебник с грифом УМО",1,0)</f>
        <v>0</v>
      </c>
      <c r="B250" s="111">
        <f>IF(Публикации!$D250="Учебник с грифом Минобрнауки России",1,0)</f>
        <v>0</v>
      </c>
      <c r="C250" s="111">
        <f>IF(Публикации!$D250="Учебник с другим грифом",1,0)</f>
        <v>0</v>
      </c>
      <c r="D250" s="111">
        <f>IF(Публикации!$D250="Учебник без грифа",1,0)</f>
        <v>0</v>
      </c>
      <c r="E250" s="111">
        <f>IF(Публикации!$D250="Электронный учебник",1,0)</f>
        <v>0</v>
      </c>
      <c r="F250" s="111">
        <f>IF(Публикации!$D250="Учебное пособие с грифом УМО",1,0)</f>
        <v>0</v>
      </c>
      <c r="G250" s="111">
        <f>IF(Публикации!$D250="Учебное пособие с грифом Минобрнауки России",1,0)</f>
        <v>0</v>
      </c>
      <c r="H250" s="111">
        <f>IF(Публикации!$D250="Учебное пособие с другим грифом",1,0)</f>
        <v>0</v>
      </c>
      <c r="I250" s="111">
        <f>IF(Публикации!$D250="Учебное пособие без грифа",1,0)</f>
        <v>0</v>
      </c>
      <c r="J250" s="111">
        <f>IF(Публикации!$D250="Учебная программа",1,0)</f>
        <v>0</v>
      </c>
      <c r="K250" s="111">
        <f>IF(Публикации!$D250="Монография, изданная в РФ",1,0)</f>
        <v>0</v>
      </c>
      <c r="L250" s="111">
        <f>IF(Публикации!$D250="Монография, изданная зарубежом",1,0)</f>
        <v>0</v>
      </c>
      <c r="M250" s="111">
        <f>IF(Публикации!$D250="Индексируемая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50" s="111">
        <f>IF(Публикации!$D250="Индексируемая РИНЦ статья в прочих российских изданиях",1,0)</f>
        <v>0</v>
      </c>
      <c r="O250" s="111">
        <f>IF(Публикации!$D250="Индексируемая SCOPUS статья в зарубежных изданиях и сборниках трудов",1,0)</f>
        <v>0</v>
      </c>
      <c r="P250" s="111">
        <f>IF(Публикации!$D250="Индексируемая Web Of Science‎ статья в зарубежных изданиях и сборниках трудов",1,0)</f>
        <v>0</v>
      </c>
      <c r="Q250" s="111">
        <f>IF(Публикации!$D250="Неиндексируемая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50" s="111">
        <f>IF(Публикации!$D250="Неиндексируемая SCOPUS статья в зарубежных сборниках трудов и конференций",1,0)</f>
        <v>0</v>
      </c>
      <c r="S250" s="111">
        <f>IF(Публикации!$D250="Неиндексируемая Web Of Science‎ статья в зарубежных сборниках трудов и конференций",1,0)</f>
        <v>0</v>
      </c>
      <c r="T250" s="111">
        <f>IF(Публикации!$D250="Кафедральный сборник статей",1,0)</f>
        <v>0</v>
      </c>
      <c r="U250" s="111">
        <f>IF(Публикации!$D250="Сборник научных трудов филиала",1,0)</f>
        <v>0</v>
      </c>
      <c r="V250" s="111">
        <f>IF(Публикации!$D250="Методическое пособие",1,0)</f>
        <v>0</v>
      </c>
      <c r="W250" s="311">
        <f t="shared" si="1"/>
        <v>0</v>
      </c>
    </row>
    <row r="251" spans="1:23" ht="12.75" x14ac:dyDescent="0.2">
      <c r="A251" s="111">
        <f>IF(Публикации!$D251="Учебник с грифом УМО",1,0)</f>
        <v>0</v>
      </c>
      <c r="B251" s="111">
        <f>IF(Публикации!$D251="Учебник с грифом Минобрнауки России",1,0)</f>
        <v>0</v>
      </c>
      <c r="C251" s="111">
        <f>IF(Публикации!$D251="Учебник с другим грифом",1,0)</f>
        <v>0</v>
      </c>
      <c r="D251" s="111">
        <f>IF(Публикации!$D251="Учебник без грифа",1,0)</f>
        <v>0</v>
      </c>
      <c r="E251" s="111">
        <f>IF(Публикации!$D251="Электронный учебник",1,0)</f>
        <v>0</v>
      </c>
      <c r="F251" s="111">
        <f>IF(Публикации!$D251="Учебное пособие с грифом УМО",1,0)</f>
        <v>0</v>
      </c>
      <c r="G251" s="111">
        <f>IF(Публикации!$D251="Учебное пособие с грифом Минобрнауки России",1,0)</f>
        <v>0</v>
      </c>
      <c r="H251" s="111">
        <f>IF(Публикации!$D251="Учебное пособие с другим грифом",1,0)</f>
        <v>0</v>
      </c>
      <c r="I251" s="111">
        <f>IF(Публикации!$D251="Учебное пособие без грифа",1,0)</f>
        <v>0</v>
      </c>
      <c r="J251" s="111">
        <f>IF(Публикации!$D251="Учебная программа",1,0)</f>
        <v>0</v>
      </c>
      <c r="K251" s="111">
        <f>IF(Публикации!$D251="Монография, изданная в РФ",1,0)</f>
        <v>0</v>
      </c>
      <c r="L251" s="111">
        <f>IF(Публикации!$D251="Монография, изданная зарубежом",1,0)</f>
        <v>0</v>
      </c>
      <c r="M251" s="111">
        <f>IF(Публикации!$D251="Индексируемая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51" s="111">
        <f>IF(Публикации!$D251="Индексируемая РИНЦ статья в прочих российских изданиях",1,0)</f>
        <v>0</v>
      </c>
      <c r="O251" s="111">
        <f>IF(Публикации!$D251="Индексируемая SCOPUS статья в зарубежных изданиях и сборниках трудов",1,0)</f>
        <v>0</v>
      </c>
      <c r="P251" s="111">
        <f>IF(Публикации!$D251="Индексируемая Web Of Science‎ статья в зарубежных изданиях и сборниках трудов",1,0)</f>
        <v>0</v>
      </c>
      <c r="Q251" s="111">
        <f>IF(Публикации!$D251="Неиндексируемая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51" s="111">
        <f>IF(Публикации!$D251="Неиндексируемая SCOPUS статья в зарубежных сборниках трудов и конференций",1,0)</f>
        <v>0</v>
      </c>
      <c r="S251" s="111">
        <f>IF(Публикации!$D251="Неиндексируемая Web Of Science‎ статья в зарубежных сборниках трудов и конференций",1,0)</f>
        <v>0</v>
      </c>
      <c r="T251" s="111">
        <f>IF(Публикации!$D251="Кафедральный сборник статей",1,0)</f>
        <v>0</v>
      </c>
      <c r="U251" s="111">
        <f>IF(Публикации!$D251="Сборник научных трудов филиала",1,0)</f>
        <v>0</v>
      </c>
      <c r="V251" s="111">
        <f>IF(Публикации!$D251="Методическое пособие",1,0)</f>
        <v>0</v>
      </c>
      <c r="W251" s="311">
        <f t="shared" si="1"/>
        <v>0</v>
      </c>
    </row>
    <row r="252" spans="1:23" ht="12.75" x14ac:dyDescent="0.2">
      <c r="A252" s="111">
        <f>IF(Публикации!$D252="Учебник с грифом УМО",1,0)</f>
        <v>0</v>
      </c>
      <c r="B252" s="111">
        <f>IF(Публикации!$D252="Учебник с грифом Минобрнауки России",1,0)</f>
        <v>0</v>
      </c>
      <c r="C252" s="111">
        <f>IF(Публикации!$D252="Учебник с другим грифом",1,0)</f>
        <v>0</v>
      </c>
      <c r="D252" s="111">
        <f>IF(Публикации!$D252="Учебник без грифа",1,0)</f>
        <v>0</v>
      </c>
      <c r="E252" s="111">
        <f>IF(Публикации!$D252="Электронный учебник",1,0)</f>
        <v>0</v>
      </c>
      <c r="F252" s="111">
        <f>IF(Публикации!$D252="Учебное пособие с грифом УМО",1,0)</f>
        <v>0</v>
      </c>
      <c r="G252" s="111">
        <f>IF(Публикации!$D252="Учебное пособие с грифом Минобрнауки России",1,0)</f>
        <v>0</v>
      </c>
      <c r="H252" s="111">
        <f>IF(Публикации!$D252="Учебное пособие с другим грифом",1,0)</f>
        <v>0</v>
      </c>
      <c r="I252" s="111">
        <f>IF(Публикации!$D252="Учебное пособие без грифа",1,0)</f>
        <v>0</v>
      </c>
      <c r="J252" s="111">
        <f>IF(Публикации!$D252="Учебная программа",1,0)</f>
        <v>0</v>
      </c>
      <c r="K252" s="111">
        <f>IF(Публикации!$D252="Монография, изданная в РФ",1,0)</f>
        <v>0</v>
      </c>
      <c r="L252" s="111">
        <f>IF(Публикации!$D252="Монография, изданная зарубежом",1,0)</f>
        <v>0</v>
      </c>
      <c r="M252" s="111">
        <f>IF(Публикации!$D252="Индексируемая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52" s="111">
        <f>IF(Публикации!$D252="Индексируемая РИНЦ статья в прочих российских изданиях",1,0)</f>
        <v>0</v>
      </c>
      <c r="O252" s="111">
        <f>IF(Публикации!$D252="Индексируемая SCOPUS статья в зарубежных изданиях и сборниках трудов",1,0)</f>
        <v>0</v>
      </c>
      <c r="P252" s="111">
        <f>IF(Публикации!$D252="Индексируемая Web Of Science‎ статья в зарубежных изданиях и сборниках трудов",1,0)</f>
        <v>0</v>
      </c>
      <c r="Q252" s="111">
        <f>IF(Публикации!$D252="Неиндексируемая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52" s="111">
        <f>IF(Публикации!$D252="Неиндексируемая SCOPUS статья в зарубежных сборниках трудов и конференций",1,0)</f>
        <v>0</v>
      </c>
      <c r="S252" s="111">
        <f>IF(Публикации!$D252="Неиндексируемая Web Of Science‎ статья в зарубежных сборниках трудов и конференций",1,0)</f>
        <v>0</v>
      </c>
      <c r="T252" s="111">
        <f>IF(Публикации!$D252="Кафедральный сборник статей",1,0)</f>
        <v>0</v>
      </c>
      <c r="U252" s="111">
        <f>IF(Публикации!$D252="Сборник научных трудов филиала",1,0)</f>
        <v>0</v>
      </c>
      <c r="V252" s="111">
        <f>IF(Публикации!$D252="Методическое пособие",1,0)</f>
        <v>0</v>
      </c>
      <c r="W252" s="311">
        <f t="shared" si="1"/>
        <v>0</v>
      </c>
    </row>
    <row r="253" spans="1:23" ht="12.75" x14ac:dyDescent="0.2">
      <c r="A253" s="111">
        <f>IF(Публикации!$D253="Учебник с грифом УМО",1,0)</f>
        <v>0</v>
      </c>
      <c r="B253" s="111">
        <f>IF(Публикации!$D253="Учебник с грифом Минобрнауки России",1,0)</f>
        <v>0</v>
      </c>
      <c r="C253" s="111">
        <f>IF(Публикации!$D253="Учебник с другим грифом",1,0)</f>
        <v>0</v>
      </c>
      <c r="D253" s="111">
        <f>IF(Публикации!$D253="Учебник без грифа",1,0)</f>
        <v>0</v>
      </c>
      <c r="E253" s="111">
        <f>IF(Публикации!$D253="Электронный учебник",1,0)</f>
        <v>0</v>
      </c>
      <c r="F253" s="111">
        <f>IF(Публикации!$D253="Учебное пособие с грифом УМО",1,0)</f>
        <v>0</v>
      </c>
      <c r="G253" s="111">
        <f>IF(Публикации!$D253="Учебное пособие с грифом Минобрнауки России",1,0)</f>
        <v>0</v>
      </c>
      <c r="H253" s="111">
        <f>IF(Публикации!$D253="Учебное пособие с другим грифом",1,0)</f>
        <v>0</v>
      </c>
      <c r="I253" s="111">
        <f>IF(Публикации!$D253="Учебное пособие без грифа",1,0)</f>
        <v>0</v>
      </c>
      <c r="J253" s="111">
        <f>IF(Публикации!$D253="Учебная программа",1,0)</f>
        <v>0</v>
      </c>
      <c r="K253" s="111">
        <f>IF(Публикации!$D253="Монография, изданная в РФ",1,0)</f>
        <v>0</v>
      </c>
      <c r="L253" s="111">
        <f>IF(Публикации!$D253="Монография, изданная зарубежом",1,0)</f>
        <v>0</v>
      </c>
      <c r="M253" s="111">
        <f>IF(Публикации!$D253="Индексируемая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53" s="111">
        <f>IF(Публикации!$D253="Индексируемая РИНЦ статья в прочих российских изданиях",1,0)</f>
        <v>0</v>
      </c>
      <c r="O253" s="111">
        <f>IF(Публикации!$D253="Индексируемая SCOPUS статья в зарубежных изданиях и сборниках трудов",1,0)</f>
        <v>0</v>
      </c>
      <c r="P253" s="111">
        <f>IF(Публикации!$D253="Индексируемая Web Of Science‎ статья в зарубежных изданиях и сборниках трудов",1,0)</f>
        <v>0</v>
      </c>
      <c r="Q253" s="111">
        <f>IF(Публикации!$D253="Неиндексируемая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53" s="111">
        <f>IF(Публикации!$D253="Неиндексируемая SCOPUS статья в зарубежных сборниках трудов и конференций",1,0)</f>
        <v>0</v>
      </c>
      <c r="S253" s="111">
        <f>IF(Публикации!$D253="Неиндексируемая Web Of Science‎ статья в зарубежных сборниках трудов и конференций",1,0)</f>
        <v>0</v>
      </c>
      <c r="T253" s="111">
        <f>IF(Публикации!$D253="Кафедральный сборник статей",1,0)</f>
        <v>0</v>
      </c>
      <c r="U253" s="111">
        <f>IF(Публикации!$D253="Сборник научных трудов филиала",1,0)</f>
        <v>0</v>
      </c>
      <c r="V253" s="111">
        <f>IF(Публикации!$D253="Методическое пособие",1,0)</f>
        <v>0</v>
      </c>
      <c r="W253" s="311">
        <f t="shared" si="1"/>
        <v>0</v>
      </c>
    </row>
    <row r="254" spans="1:23" ht="12.75" x14ac:dyDescent="0.2">
      <c r="A254" s="111">
        <f>IF(Публикации!$D254="Учебник с грифом УМО",1,0)</f>
        <v>0</v>
      </c>
      <c r="B254" s="111">
        <f>IF(Публикации!$D254="Учебник с грифом Минобрнауки России",1,0)</f>
        <v>0</v>
      </c>
      <c r="C254" s="111">
        <f>IF(Публикации!$D254="Учебник с другим грифом",1,0)</f>
        <v>0</v>
      </c>
      <c r="D254" s="111">
        <f>IF(Публикации!$D254="Учебник без грифа",1,0)</f>
        <v>0</v>
      </c>
      <c r="E254" s="111">
        <f>IF(Публикации!$D254="Электронный учебник",1,0)</f>
        <v>0</v>
      </c>
      <c r="F254" s="111">
        <f>IF(Публикации!$D254="Учебное пособие с грифом УМО",1,0)</f>
        <v>0</v>
      </c>
      <c r="G254" s="111">
        <f>IF(Публикации!$D254="Учебное пособие с грифом Минобрнауки России",1,0)</f>
        <v>0</v>
      </c>
      <c r="H254" s="111">
        <f>IF(Публикации!$D254="Учебное пособие с другим грифом",1,0)</f>
        <v>0</v>
      </c>
      <c r="I254" s="111">
        <f>IF(Публикации!$D254="Учебное пособие без грифа",1,0)</f>
        <v>0</v>
      </c>
      <c r="J254" s="111">
        <f>IF(Публикации!$D254="Учебная программа",1,0)</f>
        <v>0</v>
      </c>
      <c r="K254" s="111">
        <f>IF(Публикации!$D254="Монография, изданная в РФ",1,0)</f>
        <v>0</v>
      </c>
      <c r="L254" s="111">
        <f>IF(Публикации!$D254="Монография, изданная зарубежом",1,0)</f>
        <v>0</v>
      </c>
      <c r="M254" s="111">
        <f>IF(Публикации!$D254="Индексируемая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54" s="111">
        <f>IF(Публикации!$D254="Индексируемая РИНЦ статья в прочих российских изданиях",1,0)</f>
        <v>0</v>
      </c>
      <c r="O254" s="111">
        <f>IF(Публикации!$D254="Индексируемая SCOPUS статья в зарубежных изданиях и сборниках трудов",1,0)</f>
        <v>0</v>
      </c>
      <c r="P254" s="111">
        <f>IF(Публикации!$D254="Индексируемая Web Of Science‎ статья в зарубежных изданиях и сборниках трудов",1,0)</f>
        <v>0</v>
      </c>
      <c r="Q254" s="111">
        <f>IF(Публикации!$D254="Неиндексируемая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54" s="111">
        <f>IF(Публикации!$D254="Неиндексируемая SCOPUS статья в зарубежных сборниках трудов и конференций",1,0)</f>
        <v>0</v>
      </c>
      <c r="S254" s="111">
        <f>IF(Публикации!$D254="Неиндексируемая Web Of Science‎ статья в зарубежных сборниках трудов и конференций",1,0)</f>
        <v>0</v>
      </c>
      <c r="T254" s="111">
        <f>IF(Публикации!$D254="Кафедральный сборник статей",1,0)</f>
        <v>0</v>
      </c>
      <c r="U254" s="111">
        <f>IF(Публикации!$D254="Сборник научных трудов филиала",1,0)</f>
        <v>0</v>
      </c>
      <c r="V254" s="111">
        <f>IF(Публикации!$D254="Методическое пособие",1,0)</f>
        <v>0</v>
      </c>
      <c r="W254" s="311">
        <f t="shared" si="1"/>
        <v>0</v>
      </c>
    </row>
    <row r="255" spans="1:23" ht="12.75" x14ac:dyDescent="0.2">
      <c r="A255" s="111">
        <f>IF(Публикации!$D255="Учебник с грифом УМО",1,0)</f>
        <v>0</v>
      </c>
      <c r="B255" s="111">
        <f>IF(Публикации!$D255="Учебник с грифом Минобрнауки России",1,0)</f>
        <v>0</v>
      </c>
      <c r="C255" s="111">
        <f>IF(Публикации!$D255="Учебник с другим грифом",1,0)</f>
        <v>0</v>
      </c>
      <c r="D255" s="111">
        <f>IF(Публикации!$D255="Учебник без грифа",1,0)</f>
        <v>0</v>
      </c>
      <c r="E255" s="111">
        <f>IF(Публикации!$D255="Электронный учебник",1,0)</f>
        <v>0</v>
      </c>
      <c r="F255" s="111">
        <f>IF(Публикации!$D255="Учебное пособие с грифом УМО",1,0)</f>
        <v>0</v>
      </c>
      <c r="G255" s="111">
        <f>IF(Публикации!$D255="Учебное пособие с грифом Минобрнауки России",1,0)</f>
        <v>0</v>
      </c>
      <c r="H255" s="111">
        <f>IF(Публикации!$D255="Учебное пособие с другим грифом",1,0)</f>
        <v>0</v>
      </c>
      <c r="I255" s="111">
        <f>IF(Публикации!$D255="Учебное пособие без грифа",1,0)</f>
        <v>0</v>
      </c>
      <c r="J255" s="111">
        <f>IF(Публикации!$D255="Учебная программа",1,0)</f>
        <v>0</v>
      </c>
      <c r="K255" s="111">
        <f>IF(Публикации!$D255="Монография, изданная в РФ",1,0)</f>
        <v>0</v>
      </c>
      <c r="L255" s="111">
        <f>IF(Публикации!$D255="Монография, изданная зарубежом",1,0)</f>
        <v>0</v>
      </c>
      <c r="M255" s="111">
        <f>IF(Публикации!$D255="Индексируемая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55" s="111">
        <f>IF(Публикации!$D255="Индексируемая РИНЦ статья в прочих российских изданиях",1,0)</f>
        <v>0</v>
      </c>
      <c r="O255" s="111">
        <f>IF(Публикации!$D255="Индексируемая SCOPUS статья в зарубежных изданиях и сборниках трудов",1,0)</f>
        <v>0</v>
      </c>
      <c r="P255" s="111">
        <f>IF(Публикации!$D255="Индексируемая Web Of Science‎ статья в зарубежных изданиях и сборниках трудов",1,0)</f>
        <v>0</v>
      </c>
      <c r="Q255" s="111">
        <f>IF(Публикации!$D255="Неиндексируемая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55" s="111">
        <f>IF(Публикации!$D255="Неиндексируемая SCOPUS статья в зарубежных сборниках трудов и конференций",1,0)</f>
        <v>0</v>
      </c>
      <c r="S255" s="111">
        <f>IF(Публикации!$D255="Неиндексируемая Web Of Science‎ статья в зарубежных сборниках трудов и конференций",1,0)</f>
        <v>0</v>
      </c>
      <c r="T255" s="111">
        <f>IF(Публикации!$D255="Кафедральный сборник статей",1,0)</f>
        <v>0</v>
      </c>
      <c r="U255" s="111">
        <f>IF(Публикации!$D255="Сборник научных трудов филиала",1,0)</f>
        <v>0</v>
      </c>
      <c r="V255" s="111">
        <f>IF(Публикации!$D255="Методическое пособие",1,0)</f>
        <v>0</v>
      </c>
      <c r="W255" s="312"/>
    </row>
    <row r="256" spans="1:23" ht="12.75" x14ac:dyDescent="0.2">
      <c r="A256" s="111">
        <f>IF(Публикации!$D256="Учебник с грифом УМО",1,0)</f>
        <v>0</v>
      </c>
      <c r="B256" s="111">
        <f>IF(Публикации!$D256="Учебник с грифом Минобрнауки России",1,0)</f>
        <v>0</v>
      </c>
      <c r="C256" s="111">
        <f>IF(Публикации!$D256="Учебник с другим грифом",1,0)</f>
        <v>0</v>
      </c>
      <c r="D256" s="111">
        <f>IF(Публикации!$D256="Учебник без грифа",1,0)</f>
        <v>0</v>
      </c>
      <c r="E256" s="111">
        <f>IF(Публикации!$D256="Электронный учебник",1,0)</f>
        <v>0</v>
      </c>
      <c r="F256" s="111">
        <f>IF(Публикации!$D256="Учебное пособие с грифом УМО",1,0)</f>
        <v>0</v>
      </c>
      <c r="G256" s="111">
        <f>IF(Публикации!$D256="Учебное пособие с грифом Минобрнауки России",1,0)</f>
        <v>0</v>
      </c>
      <c r="H256" s="111">
        <f>IF(Публикации!$D256="Учебное пособие с другим грифом",1,0)</f>
        <v>0</v>
      </c>
      <c r="I256" s="111">
        <f>IF(Публикации!$D256="Учебное пособие без грифа",1,0)</f>
        <v>0</v>
      </c>
      <c r="J256" s="111">
        <f>IF(Публикации!$D256="Учебная программа",1,0)</f>
        <v>0</v>
      </c>
      <c r="K256" s="111">
        <f>IF(Публикации!$D256="Монография, изданная в РФ",1,0)</f>
        <v>0</v>
      </c>
      <c r="L256" s="111">
        <f>IF(Публикации!$D256="Монография, изданная зарубежом",1,0)</f>
        <v>0</v>
      </c>
      <c r="M256" s="111">
        <f>IF(Публикации!$D256="Индексируемая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56" s="111">
        <f>IF(Публикации!$D256="Индексируемая РИНЦ статья в прочих российских изданиях",1,0)</f>
        <v>0</v>
      </c>
      <c r="O256" s="111">
        <f>IF(Публикации!$D256="Индексируемая SCOPUS статья в зарубежных изданиях и сборниках трудов",1,0)</f>
        <v>0</v>
      </c>
      <c r="P256" s="111">
        <f>IF(Публикации!$D256="Индексируемая Web Of Science‎ статья в зарубежных изданиях и сборниках трудов",1,0)</f>
        <v>0</v>
      </c>
      <c r="Q256" s="111">
        <f>IF(Публикации!$D256="Неиндексируемая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56" s="111">
        <f>IF(Публикации!$D256="Неиндексируемая SCOPUS статья в зарубежных сборниках трудов и конференций",1,0)</f>
        <v>0</v>
      </c>
      <c r="S256" s="111">
        <f>IF(Публикации!$D256="Неиндексируемая Web Of Science‎ статья в зарубежных сборниках трудов и конференций",1,0)</f>
        <v>0</v>
      </c>
      <c r="T256" s="111">
        <f>IF(Публикации!$D256="Кафедральный сборник статей",1,0)</f>
        <v>0</v>
      </c>
      <c r="U256" s="111">
        <f>IF(Публикации!$D256="Сборник научных трудов филиала",1,0)</f>
        <v>0</v>
      </c>
      <c r="V256" s="111">
        <f>IF(Публикации!$D256="Методическое пособие",1,0)</f>
        <v>0</v>
      </c>
      <c r="W256" s="312"/>
    </row>
    <row r="257" spans="1:23" ht="12.75" x14ac:dyDescent="0.2">
      <c r="A257" s="111">
        <f>IF(Публикации!$D257="Учебник с грифом УМО",1,0)</f>
        <v>0</v>
      </c>
      <c r="B257" s="111">
        <f>IF(Публикации!$D257="Учебник с грифом Минобрнауки России",1,0)</f>
        <v>0</v>
      </c>
      <c r="C257" s="111">
        <f>IF(Публикации!$D257="Учебник с другим грифом",1,0)</f>
        <v>0</v>
      </c>
      <c r="D257" s="111">
        <f>IF(Публикации!$D257="Учебник без грифа",1,0)</f>
        <v>0</v>
      </c>
      <c r="E257" s="111">
        <f>IF(Публикации!$D257="Электронный учебник",1,0)</f>
        <v>0</v>
      </c>
      <c r="F257" s="111">
        <f>IF(Публикации!$D257="Учебное пособие с грифом УМО",1,0)</f>
        <v>0</v>
      </c>
      <c r="G257" s="111">
        <f>IF(Публикации!$D257="Учебное пособие с грифом Минобрнауки России",1,0)</f>
        <v>0</v>
      </c>
      <c r="H257" s="111">
        <f>IF(Публикации!$D257="Учебное пособие с другим грифом",1,0)</f>
        <v>0</v>
      </c>
      <c r="I257" s="111">
        <f>IF(Публикации!$D257="Учебное пособие без грифа",1,0)</f>
        <v>0</v>
      </c>
      <c r="J257" s="111">
        <f>IF(Публикации!$D257="Учебная программа",1,0)</f>
        <v>0</v>
      </c>
      <c r="K257" s="111">
        <f>IF(Публикации!$D257="Монография, изданная в РФ",1,0)</f>
        <v>0</v>
      </c>
      <c r="L257" s="111">
        <f>IF(Публикации!$D257="Монография, изданная зарубежом",1,0)</f>
        <v>0</v>
      </c>
      <c r="M257" s="111">
        <f>IF(Публикации!$D257="Индексируемая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57" s="111">
        <f>IF(Публикации!$D257="Индексируемая РИНЦ статья в прочих российских изданиях",1,0)</f>
        <v>0</v>
      </c>
      <c r="O257" s="111">
        <f>IF(Публикации!$D257="Индексируемая SCOPUS статья в зарубежных изданиях и сборниках трудов",1,0)</f>
        <v>0</v>
      </c>
      <c r="P257" s="111">
        <f>IF(Публикации!$D257="Индексируемая Web Of Science‎ статья в зарубежных изданиях и сборниках трудов",1,0)</f>
        <v>0</v>
      </c>
      <c r="Q257" s="111">
        <f>IF(Публикации!$D257="Неиндексируемая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57" s="111">
        <f>IF(Публикации!$D257="Неиндексируемая SCOPUS статья в зарубежных сборниках трудов и конференций",1,0)</f>
        <v>0</v>
      </c>
      <c r="S257" s="111">
        <f>IF(Публикации!$D257="Неиндексируемая Web Of Science‎ статья в зарубежных сборниках трудов и конференций",1,0)</f>
        <v>0</v>
      </c>
      <c r="T257" s="111">
        <f>IF(Публикации!$D257="Кафедральный сборник статей",1,0)</f>
        <v>0</v>
      </c>
      <c r="U257" s="111">
        <f>IF(Публикации!$D257="Сборник научных трудов филиала",1,0)</f>
        <v>0</v>
      </c>
      <c r="V257" s="111">
        <f>IF(Публикации!$D257="Методическое пособие",1,0)</f>
        <v>0</v>
      </c>
      <c r="W257" s="312"/>
    </row>
    <row r="258" spans="1:23" ht="12.75" x14ac:dyDescent="0.2">
      <c r="A258" s="111">
        <f>IF(Публикации!$D258="Учебник с грифом УМО",1,0)</f>
        <v>0</v>
      </c>
      <c r="B258" s="111">
        <f>IF(Публикации!$D258="Учебник с грифом Минобрнауки России",1,0)</f>
        <v>0</v>
      </c>
      <c r="C258" s="111">
        <f>IF(Публикации!$D258="Учебник с другим грифом",1,0)</f>
        <v>0</v>
      </c>
      <c r="D258" s="111">
        <f>IF(Публикации!$D258="Учебник без грифа",1,0)</f>
        <v>0</v>
      </c>
      <c r="E258" s="111">
        <f>IF(Публикации!$D258="Электронный учебник",1,0)</f>
        <v>0</v>
      </c>
      <c r="F258" s="111">
        <f>IF(Публикации!$D258="Учебное пособие с грифом УМО",1,0)</f>
        <v>0</v>
      </c>
      <c r="G258" s="111">
        <f>IF(Публикации!$D258="Учебное пособие с грифом Минобрнауки России",1,0)</f>
        <v>0</v>
      </c>
      <c r="H258" s="111">
        <f>IF(Публикации!$D258="Учебное пособие с другим грифом",1,0)</f>
        <v>0</v>
      </c>
      <c r="I258" s="111">
        <f>IF(Публикации!$D258="Учебное пособие без грифа",1,0)</f>
        <v>0</v>
      </c>
      <c r="J258" s="111">
        <f>IF(Публикации!$D258="Учебная программа",1,0)</f>
        <v>0</v>
      </c>
      <c r="K258" s="111">
        <f>IF(Публикации!$D258="Монография, изданная в РФ",1,0)</f>
        <v>0</v>
      </c>
      <c r="L258" s="111">
        <f>IF(Публикации!$D258="Монография, изданная зарубежом",1,0)</f>
        <v>0</v>
      </c>
      <c r="M258" s="111">
        <f>IF(Публикации!$D258="Индексируемая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58" s="111">
        <f>IF(Публикации!$D258="Индексируемая РИНЦ статья в прочих российских изданиях",1,0)</f>
        <v>0</v>
      </c>
      <c r="O258" s="111">
        <f>IF(Публикации!$D258="Индексируемая SCOPUS статья в зарубежных изданиях и сборниках трудов",1,0)</f>
        <v>0</v>
      </c>
      <c r="P258" s="111">
        <f>IF(Публикации!$D258="Индексируемая Web Of Science‎ статья в зарубежных изданиях и сборниках трудов",1,0)</f>
        <v>0</v>
      </c>
      <c r="Q258" s="111">
        <f>IF(Публикации!$D258="Неиндексируемая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58" s="111">
        <f>IF(Публикации!$D258="Неиндексируемая SCOPUS статья в зарубежных сборниках трудов и конференций",1,0)</f>
        <v>0</v>
      </c>
      <c r="S258" s="111">
        <f>IF(Публикации!$D258="Неиндексируемая Web Of Science‎ статья в зарубежных сборниках трудов и конференций",1,0)</f>
        <v>0</v>
      </c>
      <c r="T258" s="111">
        <f>IF(Публикации!$D258="Кафедральный сборник статей",1,0)</f>
        <v>0</v>
      </c>
      <c r="U258" s="111">
        <f>IF(Публикации!$D258="Сборник научных трудов филиала",1,0)</f>
        <v>0</v>
      </c>
      <c r="V258" s="111">
        <f>IF(Публикации!$D258="Методическое пособие",1,0)</f>
        <v>0</v>
      </c>
      <c r="W258" s="312"/>
    </row>
    <row r="259" spans="1:23" ht="12.75" x14ac:dyDescent="0.2">
      <c r="A259" s="111">
        <f>IF(Публикации!$D259="Учебник с грифом УМО",1,0)</f>
        <v>0</v>
      </c>
      <c r="B259" s="111">
        <f>IF(Публикации!$D259="Учебник с грифом Минобрнауки России",1,0)</f>
        <v>0</v>
      </c>
      <c r="C259" s="111">
        <f>IF(Публикации!$D259="Учебник с другим грифом",1,0)</f>
        <v>0</v>
      </c>
      <c r="D259" s="111">
        <f>IF(Публикации!$D259="Учебник без грифа",1,0)</f>
        <v>0</v>
      </c>
      <c r="E259" s="111">
        <f>IF(Публикации!$D259="Электронный учебник",1,0)</f>
        <v>0</v>
      </c>
      <c r="F259" s="111">
        <f>IF(Публикации!$D259="Учебное пособие с грифом УМО",1,0)</f>
        <v>0</v>
      </c>
      <c r="G259" s="111">
        <f>IF(Публикации!$D259="Учебное пособие с грифом Минобрнауки России",1,0)</f>
        <v>0</v>
      </c>
      <c r="H259" s="111">
        <f>IF(Публикации!$D259="Учебное пособие с другим грифом",1,0)</f>
        <v>0</v>
      </c>
      <c r="I259" s="111">
        <f>IF(Публикации!$D259="Учебное пособие без грифа",1,0)</f>
        <v>0</v>
      </c>
      <c r="J259" s="111">
        <f>IF(Публикации!$D259="Учебная программа",1,0)</f>
        <v>0</v>
      </c>
      <c r="K259" s="111">
        <f>IF(Публикации!$D259="Монография, изданная в РФ",1,0)</f>
        <v>0</v>
      </c>
      <c r="L259" s="111">
        <f>IF(Публикации!$D259="Монография, изданная зарубежом",1,0)</f>
        <v>0</v>
      </c>
      <c r="M259" s="111">
        <f>IF(Публикации!$D259="Индексируемая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59" s="111">
        <f>IF(Публикации!$D259="Индексируемая РИНЦ статья в прочих российских изданиях",1,0)</f>
        <v>0</v>
      </c>
      <c r="O259" s="111">
        <f>IF(Публикации!$D259="Индексируемая SCOPUS статья в зарубежных изданиях и сборниках трудов",1,0)</f>
        <v>0</v>
      </c>
      <c r="P259" s="111">
        <f>IF(Публикации!$D259="Индексируемая Web Of Science‎ статья в зарубежных изданиях и сборниках трудов",1,0)</f>
        <v>0</v>
      </c>
      <c r="Q259" s="111">
        <f>IF(Публикации!$D259="Неиндексируемая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59" s="111">
        <f>IF(Публикации!$D259="Неиндексируемая SCOPUS статья в зарубежных сборниках трудов и конференций",1,0)</f>
        <v>0</v>
      </c>
      <c r="S259" s="111">
        <f>IF(Публикации!$D259="Неиндексируемая Web Of Science‎ статья в зарубежных сборниках трудов и конференций",1,0)</f>
        <v>0</v>
      </c>
      <c r="T259" s="111">
        <f>IF(Публикации!$D259="Кафедральный сборник статей",1,0)</f>
        <v>0</v>
      </c>
      <c r="U259" s="111">
        <f>IF(Публикации!$D259="Сборник научных трудов филиала",1,0)</f>
        <v>0</v>
      </c>
      <c r="V259" s="111">
        <f>IF(Публикации!$D259="Методическое пособие",1,0)</f>
        <v>0</v>
      </c>
      <c r="W259" s="312"/>
    </row>
    <row r="260" spans="1:23" ht="12.75" x14ac:dyDescent="0.2">
      <c r="A260" s="111">
        <f>IF(Публикации!$D260="Учебник с грифом УМО",1,0)</f>
        <v>0</v>
      </c>
      <c r="B260" s="111">
        <f>IF(Публикации!$D260="Учебник с грифом Минобрнауки России",1,0)</f>
        <v>0</v>
      </c>
      <c r="C260" s="111">
        <f>IF(Публикации!$D260="Учебник с другим грифом",1,0)</f>
        <v>0</v>
      </c>
      <c r="D260" s="111">
        <f>IF(Публикации!$D260="Учебник без грифа",1,0)</f>
        <v>0</v>
      </c>
      <c r="E260" s="111">
        <f>IF(Публикации!$D260="Электронный учебник",1,0)</f>
        <v>0</v>
      </c>
      <c r="F260" s="111">
        <f>IF(Публикации!$D260="Учебное пособие с грифом УМО",1,0)</f>
        <v>0</v>
      </c>
      <c r="G260" s="111">
        <f>IF(Публикации!$D260="Учебное пособие с грифом Минобрнауки России",1,0)</f>
        <v>0</v>
      </c>
      <c r="H260" s="111">
        <f>IF(Публикации!$D260="Учебное пособие с другим грифом",1,0)</f>
        <v>0</v>
      </c>
      <c r="I260" s="111">
        <f>IF(Публикации!$D260="Учебное пособие без грифа",1,0)</f>
        <v>0</v>
      </c>
      <c r="J260" s="111">
        <f>IF(Публикации!$D260="Учебная программа",1,0)</f>
        <v>0</v>
      </c>
      <c r="K260" s="111">
        <f>IF(Публикации!$D260="Монография, изданная в РФ",1,0)</f>
        <v>0</v>
      </c>
      <c r="L260" s="111">
        <f>IF(Публикации!$D260="Монография, изданная зарубежом",1,0)</f>
        <v>0</v>
      </c>
      <c r="M260" s="111">
        <f>IF(Публикации!$D260="Индексируемая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60" s="111">
        <f>IF(Публикации!$D260="Индексируемая РИНЦ статья в прочих российских изданиях",1,0)</f>
        <v>0</v>
      </c>
      <c r="O260" s="111">
        <f>IF(Публикации!$D260="Индексируемая SCOPUS статья в зарубежных изданиях и сборниках трудов",1,0)</f>
        <v>0</v>
      </c>
      <c r="P260" s="111">
        <f>IF(Публикации!$D260="Индексируемая Web Of Science‎ статья в зарубежных изданиях и сборниках трудов",1,0)</f>
        <v>0</v>
      </c>
      <c r="Q260" s="111">
        <f>IF(Публикации!$D260="Неиндексируемая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60" s="111">
        <f>IF(Публикации!$D260="Неиндексируемая SCOPUS статья в зарубежных сборниках трудов и конференций",1,0)</f>
        <v>0</v>
      </c>
      <c r="S260" s="111">
        <f>IF(Публикации!$D260="Неиндексируемая Web Of Science‎ статья в зарубежных сборниках трудов и конференций",1,0)</f>
        <v>0</v>
      </c>
      <c r="T260" s="111">
        <f>IF(Публикации!$D260="Кафедральный сборник статей",1,0)</f>
        <v>0</v>
      </c>
      <c r="U260" s="111">
        <f>IF(Публикации!$D260="Сборник научных трудов филиала",1,0)</f>
        <v>0</v>
      </c>
      <c r="V260" s="111">
        <f>IF(Публикации!$D260="Методическое пособие",1,0)</f>
        <v>0</v>
      </c>
      <c r="W260" s="312"/>
    </row>
    <row r="261" spans="1:23" ht="12.75" x14ac:dyDescent="0.2">
      <c r="A261" s="111">
        <f>IF(Публикации!$D261="Учебник с грифом УМО",1,0)</f>
        <v>0</v>
      </c>
      <c r="B261" s="111">
        <f>IF(Публикации!$D261="Учебник с грифом Минобрнауки России",1,0)</f>
        <v>0</v>
      </c>
      <c r="C261" s="111">
        <f>IF(Публикации!$D261="Учебник с другим грифом",1,0)</f>
        <v>0</v>
      </c>
      <c r="D261" s="111">
        <f>IF(Публикации!$D261="Учебник без грифа",1,0)</f>
        <v>0</v>
      </c>
      <c r="E261" s="111">
        <f>IF(Публикации!$D261="Электронный учебник",1,0)</f>
        <v>0</v>
      </c>
      <c r="F261" s="111">
        <f>IF(Публикации!$D261="Учебное пособие с грифом УМО",1,0)</f>
        <v>0</v>
      </c>
      <c r="G261" s="111">
        <f>IF(Публикации!$D261="Учебное пособие с грифом Минобрнауки России",1,0)</f>
        <v>0</v>
      </c>
      <c r="H261" s="111">
        <f>IF(Публикации!$D261="Учебное пособие с другим грифом",1,0)</f>
        <v>0</v>
      </c>
      <c r="I261" s="111">
        <f>IF(Публикации!$D261="Учебное пособие без грифа",1,0)</f>
        <v>0</v>
      </c>
      <c r="J261" s="111">
        <f>IF(Публикации!$D261="Учебная программа",1,0)</f>
        <v>0</v>
      </c>
      <c r="K261" s="111">
        <f>IF(Публикации!$D261="Монография, изданная в РФ",1,0)</f>
        <v>0</v>
      </c>
      <c r="L261" s="111">
        <f>IF(Публикации!$D261="Монография, изданная зарубежом",1,0)</f>
        <v>0</v>
      </c>
      <c r="M261" s="111">
        <f>IF(Публикации!$D261="Индексируемая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61" s="111">
        <f>IF(Публикации!$D261="Индексируемая РИНЦ статья в прочих российских изданиях",1,0)</f>
        <v>0</v>
      </c>
      <c r="O261" s="111">
        <f>IF(Публикации!$D261="Индексируемая SCOPUS статья в зарубежных изданиях и сборниках трудов",1,0)</f>
        <v>0</v>
      </c>
      <c r="P261" s="111">
        <f>IF(Публикации!$D261="Индексируемая Web Of Science‎ статья в зарубежных изданиях и сборниках трудов",1,0)</f>
        <v>0</v>
      </c>
      <c r="Q261" s="111">
        <f>IF(Публикации!$D261="Неиндексируемая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61" s="111">
        <f>IF(Публикации!$D261="Неиндексируемая SCOPUS статья в зарубежных сборниках трудов и конференций",1,0)</f>
        <v>0</v>
      </c>
      <c r="S261" s="111">
        <f>IF(Публикации!$D261="Неиндексируемая Web Of Science‎ статья в зарубежных сборниках трудов и конференций",1,0)</f>
        <v>0</v>
      </c>
      <c r="T261" s="111">
        <f>IF(Публикации!$D261="Кафедральный сборник статей",1,0)</f>
        <v>0</v>
      </c>
      <c r="U261" s="111">
        <f>IF(Публикации!$D261="Сборник научных трудов филиала",1,0)</f>
        <v>0</v>
      </c>
      <c r="V261" s="111">
        <f>IF(Публикации!$D261="Методическое пособие",1,0)</f>
        <v>0</v>
      </c>
      <c r="W261" s="312"/>
    </row>
    <row r="262" spans="1:23" ht="12.75" x14ac:dyDescent="0.2">
      <c r="A262" s="111">
        <f>IF(Публикации!$D262="Учебник с грифом УМО",1,0)</f>
        <v>0</v>
      </c>
      <c r="B262" s="111">
        <f>IF(Публикации!$D262="Учебник с грифом Минобрнауки России",1,0)</f>
        <v>0</v>
      </c>
      <c r="C262" s="111">
        <f>IF(Публикации!$D262="Учебник с другим грифом",1,0)</f>
        <v>0</v>
      </c>
      <c r="D262" s="111">
        <f>IF(Публикации!$D262="Учебник без грифа",1,0)</f>
        <v>0</v>
      </c>
      <c r="E262" s="111">
        <f>IF(Публикации!$D262="Электронный учебник",1,0)</f>
        <v>0</v>
      </c>
      <c r="F262" s="111">
        <f>IF(Публикации!$D262="Учебное пособие с грифом УМО",1,0)</f>
        <v>0</v>
      </c>
      <c r="G262" s="111">
        <f>IF(Публикации!$D262="Учебное пособие с грифом Минобрнауки России",1,0)</f>
        <v>0</v>
      </c>
      <c r="H262" s="111">
        <f>IF(Публикации!$D262="Учебное пособие с другим грифом",1,0)</f>
        <v>0</v>
      </c>
      <c r="I262" s="111">
        <f>IF(Публикации!$D262="Учебное пособие без грифа",1,0)</f>
        <v>0</v>
      </c>
      <c r="J262" s="111">
        <f>IF(Публикации!$D262="Учебная программа",1,0)</f>
        <v>0</v>
      </c>
      <c r="K262" s="111">
        <f>IF(Публикации!$D262="Монография, изданная в РФ",1,0)</f>
        <v>0</v>
      </c>
      <c r="L262" s="111">
        <f>IF(Публикации!$D262="Монография, изданная зарубежом",1,0)</f>
        <v>0</v>
      </c>
      <c r="M262" s="111">
        <f>IF(Публикации!$D262="Индексируемая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62" s="111">
        <f>IF(Публикации!$D262="Индексируемая РИНЦ статья в прочих российских изданиях",1,0)</f>
        <v>0</v>
      </c>
      <c r="O262" s="111">
        <f>IF(Публикации!$D262="Индексируемая SCOPUS статья в зарубежных изданиях и сборниках трудов",1,0)</f>
        <v>0</v>
      </c>
      <c r="P262" s="111">
        <f>IF(Публикации!$D262="Индексируемая Web Of Science‎ статья в зарубежных изданиях и сборниках трудов",1,0)</f>
        <v>0</v>
      </c>
      <c r="Q262" s="111">
        <f>IF(Публикации!$D262="Неиндексируемая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62" s="111">
        <f>IF(Публикации!$D262="Неиндексируемая SCOPUS статья в зарубежных сборниках трудов и конференций",1,0)</f>
        <v>0</v>
      </c>
      <c r="S262" s="111">
        <f>IF(Публикации!$D262="Неиндексируемая Web Of Science‎ статья в зарубежных сборниках трудов и конференций",1,0)</f>
        <v>0</v>
      </c>
      <c r="T262" s="111">
        <f>IF(Публикации!$D262="Кафедральный сборник статей",1,0)</f>
        <v>0</v>
      </c>
      <c r="U262" s="111">
        <f>IF(Публикации!$D262="Сборник научных трудов филиала",1,0)</f>
        <v>0</v>
      </c>
      <c r="V262" s="111">
        <f>IF(Публикации!$D262="Методическое пособие",1,0)</f>
        <v>0</v>
      </c>
      <c r="W262" s="312"/>
    </row>
    <row r="263" spans="1:23" ht="12.75" x14ac:dyDescent="0.2">
      <c r="A263" s="111">
        <f>IF(Публикации!$D263="Учебник с грифом УМО",1,0)</f>
        <v>0</v>
      </c>
      <c r="B263" s="111">
        <f>IF(Публикации!$D263="Учебник с грифом Минобрнауки России",1,0)</f>
        <v>0</v>
      </c>
      <c r="C263" s="111">
        <f>IF(Публикации!$D263="Учебник с другим грифом",1,0)</f>
        <v>0</v>
      </c>
      <c r="D263" s="111">
        <f>IF(Публикации!$D263="Учебник без грифа",1,0)</f>
        <v>0</v>
      </c>
      <c r="E263" s="111">
        <f>IF(Публикации!$D263="Электронный учебник",1,0)</f>
        <v>0</v>
      </c>
      <c r="F263" s="111">
        <f>IF(Публикации!$D263="Учебное пособие с грифом УМО",1,0)</f>
        <v>0</v>
      </c>
      <c r="G263" s="111">
        <f>IF(Публикации!$D263="Учебное пособие с грифом Минобрнауки России",1,0)</f>
        <v>0</v>
      </c>
      <c r="H263" s="111">
        <f>IF(Публикации!$D263="Учебное пособие с другим грифом",1,0)</f>
        <v>0</v>
      </c>
      <c r="I263" s="111">
        <f>IF(Публикации!$D263="Учебное пособие без грифа",1,0)</f>
        <v>0</v>
      </c>
      <c r="J263" s="111">
        <f>IF(Публикации!$D263="Учебная программа",1,0)</f>
        <v>0</v>
      </c>
      <c r="K263" s="111">
        <f>IF(Публикации!$D263="Монография, изданная в РФ",1,0)</f>
        <v>0</v>
      </c>
      <c r="L263" s="111">
        <f>IF(Публикации!$D263="Монография, изданная зарубежом",1,0)</f>
        <v>0</v>
      </c>
      <c r="M263" s="111">
        <f>IF(Публикации!$D263="Индексируемая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63" s="111">
        <f>IF(Публикации!$D263="Индексируемая РИНЦ статья в прочих российских изданиях",1,0)</f>
        <v>0</v>
      </c>
      <c r="O263" s="111">
        <f>IF(Публикации!$D263="Индексируемая SCOPUS статья в зарубежных изданиях и сборниках трудов",1,0)</f>
        <v>0</v>
      </c>
      <c r="P263" s="111">
        <f>IF(Публикации!$D263="Индексируемая Web Of Science‎ статья в зарубежных изданиях и сборниках трудов",1,0)</f>
        <v>0</v>
      </c>
      <c r="Q263" s="111">
        <f>IF(Публикации!$D263="Неиндексируемая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63" s="111">
        <f>IF(Публикации!$D263="Неиндексируемая SCOPUS статья в зарубежных сборниках трудов и конференций",1,0)</f>
        <v>0</v>
      </c>
      <c r="S263" s="111">
        <f>IF(Публикации!$D263="Неиндексируемая Web Of Science‎ статья в зарубежных сборниках трудов и конференций",1,0)</f>
        <v>0</v>
      </c>
      <c r="T263" s="111">
        <f>IF(Публикации!$D263="Кафедральный сборник статей",1,0)</f>
        <v>0</v>
      </c>
      <c r="U263" s="111">
        <f>IF(Публикации!$D263="Сборник научных трудов филиала",1,0)</f>
        <v>0</v>
      </c>
      <c r="V263" s="111">
        <f>IF(Публикации!$D263="Методическое пособие",1,0)</f>
        <v>0</v>
      </c>
      <c r="W263" s="312"/>
    </row>
    <row r="264" spans="1:23" ht="12.75" x14ac:dyDescent="0.2">
      <c r="A264" s="111">
        <f>IF(Публикации!$D264="Учебник с грифом УМО",1,0)</f>
        <v>0</v>
      </c>
      <c r="B264" s="111">
        <f>IF(Публикации!$D264="Учебник с грифом Минобрнауки России",1,0)</f>
        <v>0</v>
      </c>
      <c r="C264" s="111">
        <f>IF(Публикации!$D264="Учебник с другим грифом",1,0)</f>
        <v>0</v>
      </c>
      <c r="D264" s="111">
        <f>IF(Публикации!$D264="Учебник без грифа",1,0)</f>
        <v>0</v>
      </c>
      <c r="E264" s="111">
        <f>IF(Публикации!$D264="Электронный учебник",1,0)</f>
        <v>0</v>
      </c>
      <c r="F264" s="111">
        <f>IF(Публикации!$D264="Учебное пособие с грифом УМО",1,0)</f>
        <v>0</v>
      </c>
      <c r="G264" s="111">
        <f>IF(Публикации!$D264="Учебное пособие с грифом Минобрнауки России",1,0)</f>
        <v>0</v>
      </c>
      <c r="H264" s="111">
        <f>IF(Публикации!$D264="Учебное пособие с другим грифом",1,0)</f>
        <v>0</v>
      </c>
      <c r="I264" s="111">
        <f>IF(Публикации!$D264="Учебное пособие без грифа",1,0)</f>
        <v>0</v>
      </c>
      <c r="J264" s="111">
        <f>IF(Публикации!$D264="Учебная программа",1,0)</f>
        <v>0</v>
      </c>
      <c r="K264" s="111">
        <f>IF(Публикации!$D264="Монография, изданная в РФ",1,0)</f>
        <v>0</v>
      </c>
      <c r="L264" s="111">
        <f>IF(Публикации!$D264="Монография, изданная зарубежом",1,0)</f>
        <v>0</v>
      </c>
      <c r="M264" s="111">
        <f>IF(Публикации!$D264="Индексируемая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64" s="111">
        <f>IF(Публикации!$D264="Индексируемая РИНЦ статья в прочих российских изданиях",1,0)</f>
        <v>0</v>
      </c>
      <c r="O264" s="111">
        <f>IF(Публикации!$D264="Индексируемая SCOPUS статья в зарубежных изданиях и сборниках трудов",1,0)</f>
        <v>0</v>
      </c>
      <c r="P264" s="111">
        <f>IF(Публикации!$D264="Индексируемая Web Of Science‎ статья в зарубежных изданиях и сборниках трудов",1,0)</f>
        <v>0</v>
      </c>
      <c r="Q264" s="111">
        <f>IF(Публикации!$D264="Неиндексируемая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64" s="111">
        <f>IF(Публикации!$D264="Неиндексируемая SCOPUS статья в зарубежных сборниках трудов и конференций",1,0)</f>
        <v>0</v>
      </c>
      <c r="S264" s="111">
        <f>IF(Публикации!$D264="Неиндексируемая Web Of Science‎ статья в зарубежных сборниках трудов и конференций",1,0)</f>
        <v>0</v>
      </c>
      <c r="T264" s="111">
        <f>IF(Публикации!$D264="Кафедральный сборник статей",1,0)</f>
        <v>0</v>
      </c>
      <c r="U264" s="111">
        <f>IF(Публикации!$D264="Сборник научных трудов филиала",1,0)</f>
        <v>0</v>
      </c>
      <c r="V264" s="111">
        <f>IF(Публикации!$D264="Методическое пособие",1,0)</f>
        <v>0</v>
      </c>
      <c r="W264" s="312"/>
    </row>
    <row r="265" spans="1:23" ht="12.75" x14ac:dyDescent="0.2">
      <c r="A265" s="111">
        <f>IF(Публикации!$D265="Учебник с грифом УМО",1,0)</f>
        <v>0</v>
      </c>
      <c r="B265" s="111">
        <f>IF(Публикации!$D265="Учебник с грифом Минобрнауки России",1,0)</f>
        <v>0</v>
      </c>
      <c r="C265" s="111">
        <f>IF(Публикации!$D265="Учебник с другим грифом",1,0)</f>
        <v>0</v>
      </c>
      <c r="D265" s="111">
        <f>IF(Публикации!$D265="Учебник без грифа",1,0)</f>
        <v>0</v>
      </c>
      <c r="E265" s="111">
        <f>IF(Публикации!$D265="Электронный учебник",1,0)</f>
        <v>0</v>
      </c>
      <c r="F265" s="111">
        <f>IF(Публикации!$D265="Учебное пособие с грифом УМО",1,0)</f>
        <v>0</v>
      </c>
      <c r="G265" s="111">
        <f>IF(Публикации!$D265="Учебное пособие с грифом Минобрнауки России",1,0)</f>
        <v>0</v>
      </c>
      <c r="H265" s="111">
        <f>IF(Публикации!$D265="Учебное пособие с другим грифом",1,0)</f>
        <v>0</v>
      </c>
      <c r="I265" s="111">
        <f>IF(Публикации!$D265="Учебное пособие без грифа",1,0)</f>
        <v>0</v>
      </c>
      <c r="J265" s="111">
        <f>IF(Публикации!$D265="Учебная программа",1,0)</f>
        <v>0</v>
      </c>
      <c r="K265" s="111">
        <f>IF(Публикации!$D265="Монография, изданная в РФ",1,0)</f>
        <v>0</v>
      </c>
      <c r="L265" s="111">
        <f>IF(Публикации!$D265="Монография, изданная зарубежом",1,0)</f>
        <v>0</v>
      </c>
      <c r="M265" s="111">
        <f>IF(Публикации!$D265="Индексируемая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65" s="111">
        <f>IF(Публикации!$D265="Индексируемая РИНЦ статья в прочих российских изданиях",1,0)</f>
        <v>0</v>
      </c>
      <c r="O265" s="111">
        <f>IF(Публикации!$D265="Индексируемая SCOPUS статья в зарубежных изданиях и сборниках трудов",1,0)</f>
        <v>0</v>
      </c>
      <c r="P265" s="111">
        <f>IF(Публикации!$D265="Индексируемая Web Of Science‎ статья в зарубежных изданиях и сборниках трудов",1,0)</f>
        <v>0</v>
      </c>
      <c r="Q265" s="111">
        <f>IF(Публикации!$D265="Неиндексируемая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65" s="111">
        <f>IF(Публикации!$D265="Неиндексируемая SCOPUS статья в зарубежных сборниках трудов и конференций",1,0)</f>
        <v>0</v>
      </c>
      <c r="S265" s="111">
        <f>IF(Публикации!$D265="Неиндексируемая Web Of Science‎ статья в зарубежных сборниках трудов и конференций",1,0)</f>
        <v>0</v>
      </c>
      <c r="T265" s="111">
        <f>IF(Публикации!$D265="Кафедральный сборник статей",1,0)</f>
        <v>0</v>
      </c>
      <c r="U265" s="111">
        <f>IF(Публикации!$D265="Сборник научных трудов филиала",1,0)</f>
        <v>0</v>
      </c>
      <c r="V265" s="111">
        <f>IF(Публикации!$D265="Методическое пособие",1,0)</f>
        <v>0</v>
      </c>
      <c r="W265" s="312"/>
    </row>
    <row r="266" spans="1:23" ht="12.75" x14ac:dyDescent="0.2">
      <c r="A266" s="111">
        <f>IF(Публикации!$D266="Учебник с грифом УМО",1,0)</f>
        <v>0</v>
      </c>
      <c r="B266" s="111">
        <f>IF(Публикации!$D266="Учебник с грифом Минобрнауки России",1,0)</f>
        <v>0</v>
      </c>
      <c r="C266" s="111">
        <f>IF(Публикации!$D266="Учебник с другим грифом",1,0)</f>
        <v>0</v>
      </c>
      <c r="D266" s="111">
        <f>IF(Публикации!$D266="Учебник без грифа",1,0)</f>
        <v>0</v>
      </c>
      <c r="E266" s="111">
        <f>IF(Публикации!$D266="Электронный учебник",1,0)</f>
        <v>0</v>
      </c>
      <c r="F266" s="111">
        <f>IF(Публикации!$D266="Учебное пособие с грифом УМО",1,0)</f>
        <v>0</v>
      </c>
      <c r="G266" s="111">
        <f>IF(Публикации!$D266="Учебное пособие с грифом Минобрнауки России",1,0)</f>
        <v>0</v>
      </c>
      <c r="H266" s="111">
        <f>IF(Публикации!$D266="Учебное пособие с другим грифом",1,0)</f>
        <v>0</v>
      </c>
      <c r="I266" s="111">
        <f>IF(Публикации!$D266="Учебное пособие без грифа",1,0)</f>
        <v>0</v>
      </c>
      <c r="J266" s="111">
        <f>IF(Публикации!$D266="Учебная программа",1,0)</f>
        <v>0</v>
      </c>
      <c r="K266" s="111">
        <f>IF(Публикации!$D266="Монография, изданная в РФ",1,0)</f>
        <v>0</v>
      </c>
      <c r="L266" s="111">
        <f>IF(Публикации!$D266="Монография, изданная зарубежом",1,0)</f>
        <v>0</v>
      </c>
      <c r="M266" s="111">
        <f>IF(Публикации!$D266="Индексируемая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66" s="111">
        <f>IF(Публикации!$D266="Индексируемая РИНЦ статья в прочих российских изданиях",1,0)</f>
        <v>0</v>
      </c>
      <c r="O266" s="111">
        <f>IF(Публикации!$D266="Индексируемая SCOPUS статья в зарубежных изданиях и сборниках трудов",1,0)</f>
        <v>0</v>
      </c>
      <c r="P266" s="111">
        <f>IF(Публикации!$D266="Индексируемая Web Of Science‎ статья в зарубежных изданиях и сборниках трудов",1,0)</f>
        <v>0</v>
      </c>
      <c r="Q266" s="111">
        <f>IF(Публикации!$D266="Неиндексируемая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66" s="111">
        <f>IF(Публикации!$D266="Неиндексируемая SCOPUS статья в зарубежных сборниках трудов и конференций",1,0)</f>
        <v>0</v>
      </c>
      <c r="S266" s="111">
        <f>IF(Публикации!$D266="Неиндексируемая Web Of Science‎ статья в зарубежных сборниках трудов и конференций",1,0)</f>
        <v>0</v>
      </c>
      <c r="T266" s="111">
        <f>IF(Публикации!$D266="Кафедральный сборник статей",1,0)</f>
        <v>0</v>
      </c>
      <c r="U266" s="111">
        <f>IF(Публикации!$D266="Сборник научных трудов филиала",1,0)</f>
        <v>0</v>
      </c>
      <c r="V266" s="111">
        <f>IF(Публикации!$D266="Методическое пособие",1,0)</f>
        <v>0</v>
      </c>
      <c r="W266" s="312"/>
    </row>
    <row r="267" spans="1:23" ht="12.75" x14ac:dyDescent="0.2">
      <c r="A267" s="111">
        <f>IF(Публикации!$D267="Учебник с грифом УМО",1,0)</f>
        <v>0</v>
      </c>
      <c r="B267" s="111">
        <f>IF(Публикации!$D267="Учебник с грифом Минобрнауки России",1,0)</f>
        <v>0</v>
      </c>
      <c r="C267" s="111">
        <f>IF(Публикации!$D267="Учебник с другим грифом",1,0)</f>
        <v>0</v>
      </c>
      <c r="D267" s="111">
        <f>IF(Публикации!$D267="Учебник без грифа",1,0)</f>
        <v>0</v>
      </c>
      <c r="E267" s="111">
        <f>IF(Публикации!$D267="Электронный учебник",1,0)</f>
        <v>0</v>
      </c>
      <c r="F267" s="111">
        <f>IF(Публикации!$D267="Учебное пособие с грифом УМО",1,0)</f>
        <v>0</v>
      </c>
      <c r="G267" s="111">
        <f>IF(Публикации!$D267="Учебное пособие с грифом Минобрнауки России",1,0)</f>
        <v>0</v>
      </c>
      <c r="H267" s="111">
        <f>IF(Публикации!$D267="Учебное пособие с другим грифом",1,0)</f>
        <v>0</v>
      </c>
      <c r="I267" s="111">
        <f>IF(Публикации!$D267="Учебное пособие без грифа",1,0)</f>
        <v>0</v>
      </c>
      <c r="J267" s="111">
        <f>IF(Публикации!$D267="Учебная программа",1,0)</f>
        <v>0</v>
      </c>
      <c r="K267" s="111">
        <f>IF(Публикации!$D267="Монография, изданная в РФ",1,0)</f>
        <v>0</v>
      </c>
      <c r="L267" s="111">
        <f>IF(Публикации!$D267="Монография, изданная зарубежом",1,0)</f>
        <v>0</v>
      </c>
      <c r="M267" s="111">
        <f>IF(Публикации!$D267="Индексируемая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РАН)",1,0)</f>
        <v>0</v>
      </c>
      <c r="N267" s="111">
        <f>IF(Публикации!$D267="Индексируемая РИНЦ статья в прочих российских изданиях",1,0)</f>
        <v>0</v>
      </c>
      <c r="O267" s="111">
        <f>IF(Публикации!$D267="Индексируемая SCOPUS статья в зарубежных изданиях и сборниках трудов",1,0)</f>
        <v>0</v>
      </c>
      <c r="P267" s="111">
        <f>IF(Публикации!$D267="Индексируемая Web Of Science‎ статья в зарубежных изданиях и сборниках трудов",1,0)</f>
        <v>0</v>
      </c>
      <c r="Q267" s="111">
        <f>IF(Публикации!$D267="Неиндексируемая РИНЦ статья в отраслевых академических и ведомственных периодических журналах, академических чтениях, сборниках трудов и конференций",1,0)</f>
        <v>0</v>
      </c>
      <c r="R267" s="111">
        <f>IF(Публикации!$D267="Неиндексируемая SCOPUS статья в зарубежных сборниках трудов и конференций",1,0)</f>
        <v>0</v>
      </c>
      <c r="S267" s="111">
        <f>IF(Публикации!$D267="Неиндексируемая Web Of Science‎ статья в зарубежных сборниках трудов и конференций",1,0)</f>
        <v>0</v>
      </c>
      <c r="T267" s="111">
        <f>IF(Публикации!$D267="Кафедральный сборник статей",1,0)</f>
        <v>0</v>
      </c>
      <c r="U267" s="111">
        <f>IF(Публикации!$D267="Сборник научных трудов филиала",1,0)</f>
        <v>0</v>
      </c>
      <c r="V267" s="111">
        <f>IF(Публикации!$D267="Методическое пособие",1,0)</f>
        <v>0</v>
      </c>
      <c r="W267" s="312"/>
    </row>
    <row r="268" spans="1:23" ht="12.75" x14ac:dyDescent="0.2">
      <c r="V268" s="313"/>
      <c r="W268" s="312"/>
    </row>
    <row r="269" spans="1:23" ht="12.75" x14ac:dyDescent="0.2">
      <c r="V269" s="313"/>
      <c r="W269" s="312"/>
    </row>
    <row r="270" spans="1:23" ht="12.75" x14ac:dyDescent="0.2">
      <c r="V270" s="313"/>
      <c r="W270" s="312"/>
    </row>
    <row r="271" spans="1:23" ht="12.75" x14ac:dyDescent="0.2">
      <c r="V271" s="313"/>
      <c r="W271" s="312"/>
    </row>
    <row r="272" spans="1:23" ht="12.75" x14ac:dyDescent="0.2">
      <c r="V272" s="313"/>
      <c r="W272" s="312"/>
    </row>
    <row r="273" spans="22:23" ht="12.75" x14ac:dyDescent="0.2">
      <c r="V273" s="313"/>
      <c r="W273" s="312"/>
    </row>
    <row r="274" spans="22:23" ht="12.75" x14ac:dyDescent="0.2">
      <c r="V274" s="313"/>
      <c r="W274" s="312"/>
    </row>
    <row r="275" spans="22:23" ht="12.75" x14ac:dyDescent="0.2">
      <c r="V275" s="313"/>
      <c r="W275" s="312"/>
    </row>
    <row r="276" spans="22:23" ht="12.75" x14ac:dyDescent="0.2">
      <c r="V276" s="313"/>
      <c r="W276" s="312"/>
    </row>
    <row r="277" spans="22:23" ht="12.75" x14ac:dyDescent="0.2">
      <c r="V277" s="313"/>
      <c r="W277" s="312"/>
    </row>
    <row r="278" spans="22:23" ht="12.75" x14ac:dyDescent="0.2">
      <c r="V278" s="313"/>
      <c r="W278" s="312"/>
    </row>
    <row r="279" spans="22:23" ht="12.75" x14ac:dyDescent="0.2">
      <c r="V279" s="313"/>
      <c r="W279" s="312"/>
    </row>
    <row r="280" spans="22:23" ht="12.75" x14ac:dyDescent="0.2">
      <c r="V280" s="313"/>
      <c r="W280" s="312"/>
    </row>
    <row r="281" spans="22:23" ht="12.75" x14ac:dyDescent="0.2">
      <c r="V281" s="313"/>
      <c r="W281" s="312"/>
    </row>
    <row r="282" spans="22:23" ht="12.75" x14ac:dyDescent="0.2">
      <c r="V282" s="313"/>
      <c r="W282" s="312"/>
    </row>
    <row r="283" spans="22:23" ht="12.75" x14ac:dyDescent="0.2">
      <c r="V283" s="313"/>
      <c r="W283" s="312"/>
    </row>
    <row r="284" spans="22:23" ht="12.75" x14ac:dyDescent="0.2">
      <c r="V284" s="313"/>
      <c r="W284" s="312"/>
    </row>
    <row r="285" spans="22:23" ht="12.75" x14ac:dyDescent="0.2">
      <c r="V285" s="313"/>
      <c r="W285" s="312"/>
    </row>
    <row r="286" spans="22:23" ht="12.75" x14ac:dyDescent="0.2">
      <c r="V286" s="313"/>
      <c r="W286" s="312"/>
    </row>
    <row r="287" spans="22:23" ht="12.75" x14ac:dyDescent="0.2">
      <c r="V287" s="313"/>
      <c r="W287" s="312"/>
    </row>
    <row r="288" spans="22:23" ht="12.75" x14ac:dyDescent="0.2">
      <c r="V288" s="313"/>
      <c r="W288" s="312"/>
    </row>
    <row r="289" spans="22:23" ht="12.75" x14ac:dyDescent="0.2">
      <c r="V289" s="313"/>
      <c r="W289" s="312"/>
    </row>
    <row r="290" spans="22:23" ht="12.75" x14ac:dyDescent="0.2">
      <c r="V290" s="313"/>
      <c r="W290" s="312"/>
    </row>
    <row r="291" spans="22:23" ht="12.75" x14ac:dyDescent="0.2">
      <c r="V291" s="313"/>
      <c r="W291" s="312"/>
    </row>
    <row r="292" spans="22:23" ht="12.75" x14ac:dyDescent="0.2">
      <c r="V292" s="313"/>
      <c r="W292" s="312"/>
    </row>
    <row r="293" spans="22:23" ht="12.75" x14ac:dyDescent="0.2">
      <c r="V293" s="313"/>
      <c r="W293" s="312"/>
    </row>
    <row r="294" spans="22:23" ht="12.75" x14ac:dyDescent="0.2">
      <c r="V294" s="313"/>
      <c r="W294" s="312"/>
    </row>
    <row r="295" spans="22:23" ht="12.75" x14ac:dyDescent="0.2">
      <c r="V295" s="313"/>
      <c r="W295" s="312"/>
    </row>
    <row r="296" spans="22:23" ht="12.75" x14ac:dyDescent="0.2">
      <c r="V296" s="313"/>
      <c r="W296" s="312"/>
    </row>
    <row r="297" spans="22:23" ht="12.75" x14ac:dyDescent="0.2">
      <c r="V297" s="313"/>
      <c r="W297" s="312"/>
    </row>
    <row r="298" spans="22:23" ht="12.75" x14ac:dyDescent="0.2">
      <c r="V298" s="313"/>
      <c r="W298" s="312"/>
    </row>
    <row r="299" spans="22:23" ht="12.75" x14ac:dyDescent="0.2">
      <c r="V299" s="313"/>
      <c r="W299" s="312"/>
    </row>
    <row r="300" spans="22:23" ht="12.75" x14ac:dyDescent="0.2">
      <c r="V300" s="313"/>
      <c r="W300" s="312"/>
    </row>
    <row r="301" spans="22:23" ht="12.75" x14ac:dyDescent="0.2">
      <c r="V301" s="313"/>
      <c r="W301" s="312"/>
    </row>
    <row r="302" spans="22:23" ht="12.75" x14ac:dyDescent="0.2">
      <c r="V302" s="313"/>
      <c r="W302" s="312"/>
    </row>
    <row r="303" spans="22:23" ht="12.75" x14ac:dyDescent="0.2">
      <c r="V303" s="313"/>
      <c r="W303" s="312"/>
    </row>
    <row r="304" spans="22:23" ht="12.75" x14ac:dyDescent="0.2">
      <c r="V304" s="313"/>
      <c r="W304" s="312"/>
    </row>
    <row r="305" spans="22:23" ht="12.75" x14ac:dyDescent="0.2">
      <c r="V305" s="313"/>
      <c r="W305" s="312"/>
    </row>
    <row r="306" spans="22:23" ht="12.75" x14ac:dyDescent="0.2">
      <c r="V306" s="313"/>
      <c r="W306" s="312"/>
    </row>
    <row r="307" spans="22:23" ht="12.75" x14ac:dyDescent="0.2">
      <c r="V307" s="313"/>
      <c r="W307" s="312"/>
    </row>
    <row r="308" spans="22:23" ht="12.75" x14ac:dyDescent="0.2">
      <c r="V308" s="313"/>
      <c r="W308" s="312"/>
    </row>
    <row r="309" spans="22:23" ht="12.75" x14ac:dyDescent="0.2">
      <c r="V309" s="313"/>
      <c r="W309" s="312"/>
    </row>
    <row r="310" spans="22:23" ht="12.75" x14ac:dyDescent="0.2">
      <c r="V310" s="313"/>
      <c r="W310" s="312"/>
    </row>
    <row r="311" spans="22:23" ht="12.75" x14ac:dyDescent="0.2">
      <c r="V311" s="313"/>
      <c r="W311" s="312"/>
    </row>
    <row r="312" spans="22:23" ht="12.75" x14ac:dyDescent="0.2">
      <c r="V312" s="313"/>
      <c r="W312" s="312"/>
    </row>
    <row r="313" spans="22:23" ht="12.75" x14ac:dyDescent="0.2">
      <c r="V313" s="313"/>
      <c r="W313" s="312"/>
    </row>
    <row r="314" spans="22:23" ht="12.75" x14ac:dyDescent="0.2">
      <c r="V314" s="313"/>
      <c r="W314" s="312"/>
    </row>
    <row r="315" spans="22:23" ht="12.75" x14ac:dyDescent="0.2">
      <c r="V315" s="313"/>
      <c r="W315" s="312"/>
    </row>
    <row r="316" spans="22:23" ht="12.75" x14ac:dyDescent="0.2">
      <c r="V316" s="313"/>
      <c r="W316" s="312"/>
    </row>
    <row r="317" spans="22:23" ht="12.75" x14ac:dyDescent="0.2">
      <c r="V317" s="313"/>
      <c r="W317" s="312"/>
    </row>
    <row r="318" spans="22:23" ht="12.75" x14ac:dyDescent="0.2">
      <c r="V318" s="313"/>
      <c r="W318" s="312"/>
    </row>
    <row r="319" spans="22:23" ht="12.75" x14ac:dyDescent="0.2">
      <c r="V319" s="313"/>
      <c r="W319" s="312"/>
    </row>
    <row r="320" spans="22:23" ht="12.75" x14ac:dyDescent="0.2">
      <c r="V320" s="313"/>
      <c r="W320" s="312"/>
    </row>
    <row r="321" spans="22:23" ht="12.75" x14ac:dyDescent="0.2">
      <c r="V321" s="313"/>
      <c r="W321" s="312"/>
    </row>
    <row r="322" spans="22:23" ht="12.75" x14ac:dyDescent="0.2">
      <c r="V322" s="313"/>
      <c r="W322" s="312"/>
    </row>
    <row r="323" spans="22:23" ht="12.75" x14ac:dyDescent="0.2">
      <c r="V323" s="313"/>
      <c r="W323" s="312"/>
    </row>
    <row r="324" spans="22:23" ht="12.75" x14ac:dyDescent="0.2">
      <c r="V324" s="313"/>
      <c r="W324" s="312"/>
    </row>
    <row r="325" spans="22:23" ht="12.75" x14ac:dyDescent="0.2">
      <c r="V325" s="313"/>
      <c r="W325" s="312"/>
    </row>
    <row r="326" spans="22:23" ht="12.75" x14ac:dyDescent="0.2">
      <c r="V326" s="313"/>
      <c r="W326" s="312"/>
    </row>
    <row r="327" spans="22:23" ht="12.75" x14ac:dyDescent="0.2">
      <c r="V327" s="313"/>
      <c r="W327" s="312"/>
    </row>
    <row r="328" spans="22:23" ht="12.75" x14ac:dyDescent="0.2">
      <c r="V328" s="313"/>
      <c r="W328" s="312"/>
    </row>
    <row r="329" spans="22:23" ht="12.75" x14ac:dyDescent="0.2">
      <c r="V329" s="313"/>
      <c r="W329" s="312"/>
    </row>
    <row r="330" spans="22:23" ht="12.75" x14ac:dyDescent="0.2">
      <c r="V330" s="313"/>
      <c r="W330" s="312"/>
    </row>
    <row r="331" spans="22:23" ht="12.75" x14ac:dyDescent="0.2">
      <c r="V331" s="313"/>
      <c r="W331" s="312"/>
    </row>
    <row r="332" spans="22:23" ht="12.75" x14ac:dyDescent="0.2">
      <c r="V332" s="313"/>
      <c r="W332" s="312"/>
    </row>
    <row r="333" spans="22:23" ht="12.75" x14ac:dyDescent="0.2">
      <c r="V333" s="313"/>
      <c r="W333" s="312"/>
    </row>
    <row r="334" spans="22:23" ht="12.75" x14ac:dyDescent="0.2">
      <c r="V334" s="313"/>
      <c r="W334" s="312"/>
    </row>
    <row r="335" spans="22:23" ht="12.75" x14ac:dyDescent="0.2">
      <c r="V335" s="313"/>
      <c r="W335" s="312"/>
    </row>
    <row r="336" spans="22:23" ht="12.75" x14ac:dyDescent="0.2">
      <c r="V336" s="313"/>
      <c r="W336" s="312"/>
    </row>
    <row r="337" spans="22:23" ht="12.75" x14ac:dyDescent="0.2">
      <c r="V337" s="313"/>
      <c r="W337" s="312"/>
    </row>
    <row r="338" spans="22:23" ht="12.75" x14ac:dyDescent="0.2">
      <c r="V338" s="313"/>
      <c r="W338" s="312"/>
    </row>
    <row r="339" spans="22:23" ht="12.75" x14ac:dyDescent="0.2">
      <c r="V339" s="313"/>
      <c r="W339" s="312"/>
    </row>
    <row r="340" spans="22:23" ht="12.75" x14ac:dyDescent="0.2">
      <c r="V340" s="313"/>
      <c r="W340" s="312"/>
    </row>
    <row r="341" spans="22:23" ht="12.75" x14ac:dyDescent="0.2">
      <c r="V341" s="313"/>
      <c r="W341" s="312"/>
    </row>
    <row r="342" spans="22:23" ht="12.75" x14ac:dyDescent="0.2">
      <c r="V342" s="313"/>
      <c r="W342" s="312"/>
    </row>
    <row r="343" spans="22:23" ht="12.75" x14ac:dyDescent="0.2">
      <c r="V343" s="313"/>
      <c r="W343" s="312"/>
    </row>
    <row r="344" spans="22:23" ht="12.75" x14ac:dyDescent="0.2">
      <c r="V344" s="313"/>
      <c r="W344" s="312"/>
    </row>
    <row r="345" spans="22:23" ht="12.75" x14ac:dyDescent="0.2">
      <c r="V345" s="313"/>
      <c r="W345" s="312"/>
    </row>
    <row r="346" spans="22:23" ht="12.75" x14ac:dyDescent="0.2">
      <c r="V346" s="313"/>
      <c r="W346" s="312"/>
    </row>
    <row r="347" spans="22:23" ht="12.75" x14ac:dyDescent="0.2">
      <c r="V347" s="313"/>
      <c r="W347" s="312"/>
    </row>
    <row r="348" spans="22:23" ht="12.75" x14ac:dyDescent="0.2">
      <c r="V348" s="313"/>
      <c r="W348" s="312"/>
    </row>
    <row r="349" spans="22:23" ht="12.75" x14ac:dyDescent="0.2">
      <c r="V349" s="313"/>
      <c r="W349" s="312"/>
    </row>
    <row r="350" spans="22:23" ht="12.75" x14ac:dyDescent="0.2">
      <c r="V350" s="313"/>
      <c r="W350" s="312"/>
    </row>
    <row r="351" spans="22:23" ht="12.75" x14ac:dyDescent="0.2">
      <c r="V351" s="313"/>
      <c r="W351" s="312"/>
    </row>
    <row r="352" spans="22:23" ht="12.75" x14ac:dyDescent="0.2">
      <c r="V352" s="313"/>
      <c r="W352" s="312"/>
    </row>
    <row r="353" spans="22:23" ht="12.75" x14ac:dyDescent="0.2">
      <c r="V353" s="313"/>
      <c r="W353" s="312"/>
    </row>
    <row r="354" spans="22:23" ht="12.75" x14ac:dyDescent="0.2">
      <c r="V354" s="313"/>
      <c r="W354" s="312"/>
    </row>
    <row r="355" spans="22:23" ht="12.75" x14ac:dyDescent="0.2">
      <c r="V355" s="313"/>
      <c r="W355" s="312"/>
    </row>
    <row r="356" spans="22:23" ht="12.75" x14ac:dyDescent="0.2">
      <c r="V356" s="313"/>
      <c r="W356" s="312"/>
    </row>
    <row r="357" spans="22:23" ht="12.75" x14ac:dyDescent="0.2">
      <c r="V357" s="313"/>
      <c r="W357" s="312"/>
    </row>
    <row r="358" spans="22:23" ht="12.75" x14ac:dyDescent="0.2">
      <c r="V358" s="313"/>
      <c r="W358" s="312"/>
    </row>
    <row r="359" spans="22:23" ht="12.75" x14ac:dyDescent="0.2">
      <c r="V359" s="313"/>
      <c r="W359" s="312"/>
    </row>
    <row r="360" spans="22:23" ht="12.75" x14ac:dyDescent="0.2">
      <c r="V360" s="313"/>
      <c r="W360" s="312"/>
    </row>
    <row r="361" spans="22:23" ht="12.75" x14ac:dyDescent="0.2">
      <c r="V361" s="313"/>
      <c r="W361" s="312"/>
    </row>
    <row r="362" spans="22:23" ht="12.75" x14ac:dyDescent="0.2">
      <c r="V362" s="313"/>
      <c r="W362" s="312"/>
    </row>
    <row r="363" spans="22:23" ht="12.75" x14ac:dyDescent="0.2">
      <c r="V363" s="313"/>
      <c r="W363" s="312"/>
    </row>
    <row r="364" spans="22:23" ht="12.75" x14ac:dyDescent="0.2">
      <c r="V364" s="313"/>
      <c r="W364" s="312"/>
    </row>
    <row r="365" spans="22:23" ht="12.75" x14ac:dyDescent="0.2">
      <c r="V365" s="313"/>
      <c r="W365" s="312"/>
    </row>
    <row r="366" spans="22:23" ht="12.75" x14ac:dyDescent="0.2">
      <c r="V366" s="313"/>
      <c r="W366" s="312"/>
    </row>
    <row r="367" spans="22:23" ht="12.75" x14ac:dyDescent="0.2">
      <c r="V367" s="313"/>
      <c r="W367" s="312"/>
    </row>
    <row r="368" spans="22:23" ht="12.75" x14ac:dyDescent="0.2">
      <c r="V368" s="313"/>
      <c r="W368" s="312"/>
    </row>
    <row r="369" spans="22:23" ht="12.75" x14ac:dyDescent="0.2">
      <c r="V369" s="313"/>
      <c r="W369" s="312"/>
    </row>
    <row r="370" spans="22:23" ht="12.75" x14ac:dyDescent="0.2">
      <c r="V370" s="313"/>
      <c r="W370" s="312"/>
    </row>
    <row r="371" spans="22:23" ht="12.75" x14ac:dyDescent="0.2">
      <c r="V371" s="313"/>
      <c r="W371" s="312"/>
    </row>
    <row r="372" spans="22:23" ht="12.75" x14ac:dyDescent="0.2">
      <c r="V372" s="313"/>
      <c r="W372" s="312"/>
    </row>
    <row r="373" spans="22:23" ht="12.75" x14ac:dyDescent="0.2">
      <c r="V373" s="313"/>
      <c r="W373" s="312"/>
    </row>
    <row r="374" spans="22:23" ht="12.75" x14ac:dyDescent="0.2">
      <c r="V374" s="313"/>
      <c r="W374" s="312"/>
    </row>
    <row r="375" spans="22:23" ht="12.75" x14ac:dyDescent="0.2">
      <c r="V375" s="313"/>
      <c r="W375" s="312"/>
    </row>
    <row r="376" spans="22:23" ht="12.75" x14ac:dyDescent="0.2">
      <c r="V376" s="313"/>
      <c r="W376" s="312"/>
    </row>
    <row r="377" spans="22:23" ht="12.75" x14ac:dyDescent="0.2">
      <c r="V377" s="313"/>
      <c r="W377" s="312"/>
    </row>
    <row r="378" spans="22:23" ht="12.75" x14ac:dyDescent="0.2">
      <c r="V378" s="313"/>
      <c r="W378" s="312"/>
    </row>
    <row r="379" spans="22:23" ht="12.75" x14ac:dyDescent="0.2">
      <c r="V379" s="313"/>
      <c r="W379" s="312"/>
    </row>
    <row r="380" spans="22:23" ht="12.75" x14ac:dyDescent="0.2">
      <c r="V380" s="313"/>
      <c r="W380" s="312"/>
    </row>
    <row r="381" spans="22:23" ht="12.75" x14ac:dyDescent="0.2">
      <c r="V381" s="313"/>
      <c r="W381" s="312"/>
    </row>
    <row r="382" spans="22:23" ht="12.75" x14ac:dyDescent="0.2">
      <c r="V382" s="313"/>
      <c r="W382" s="312"/>
    </row>
    <row r="383" spans="22:23" ht="12.75" x14ac:dyDescent="0.2">
      <c r="V383" s="313"/>
      <c r="W383" s="312"/>
    </row>
    <row r="384" spans="22:23" ht="12.75" x14ac:dyDescent="0.2">
      <c r="V384" s="313"/>
      <c r="W384" s="312"/>
    </row>
    <row r="385" spans="22:23" ht="12.75" x14ac:dyDescent="0.2">
      <c r="V385" s="313"/>
      <c r="W385" s="312"/>
    </row>
    <row r="386" spans="22:23" ht="12.75" x14ac:dyDescent="0.2">
      <c r="V386" s="313"/>
      <c r="W386" s="312"/>
    </row>
    <row r="387" spans="22:23" ht="12.75" x14ac:dyDescent="0.2">
      <c r="V387" s="313"/>
      <c r="W387" s="312"/>
    </row>
    <row r="388" spans="22:23" ht="12.75" x14ac:dyDescent="0.2">
      <c r="V388" s="313"/>
      <c r="W388" s="312"/>
    </row>
    <row r="389" spans="22:23" ht="12.75" x14ac:dyDescent="0.2">
      <c r="V389" s="313"/>
      <c r="W389" s="312"/>
    </row>
    <row r="390" spans="22:23" ht="12.75" x14ac:dyDescent="0.2">
      <c r="V390" s="313"/>
      <c r="W390" s="312"/>
    </row>
    <row r="391" spans="22:23" ht="12.75" x14ac:dyDescent="0.2">
      <c r="V391" s="313"/>
      <c r="W391" s="312"/>
    </row>
    <row r="392" spans="22:23" ht="12.75" x14ac:dyDescent="0.2">
      <c r="V392" s="313"/>
      <c r="W392" s="312"/>
    </row>
    <row r="393" spans="22:23" ht="12.75" x14ac:dyDescent="0.2">
      <c r="V393" s="313"/>
      <c r="W393" s="312"/>
    </row>
    <row r="394" spans="22:23" ht="12.75" x14ac:dyDescent="0.2">
      <c r="V394" s="313"/>
      <c r="W394" s="312"/>
    </row>
    <row r="395" spans="22:23" ht="12.75" x14ac:dyDescent="0.2">
      <c r="V395" s="313"/>
      <c r="W395" s="312"/>
    </row>
    <row r="396" spans="22:23" ht="12.75" x14ac:dyDescent="0.2">
      <c r="V396" s="313"/>
      <c r="W396" s="312"/>
    </row>
    <row r="397" spans="22:23" ht="12.75" x14ac:dyDescent="0.2">
      <c r="V397" s="313"/>
      <c r="W397" s="312"/>
    </row>
    <row r="398" spans="22:23" ht="12.75" x14ac:dyDescent="0.2">
      <c r="V398" s="313"/>
      <c r="W398" s="312"/>
    </row>
    <row r="399" spans="22:23" ht="12.75" x14ac:dyDescent="0.2">
      <c r="V399" s="313"/>
      <c r="W399" s="312"/>
    </row>
    <row r="400" spans="22:23" ht="12.75" x14ac:dyDescent="0.2">
      <c r="V400" s="313"/>
      <c r="W400" s="312"/>
    </row>
    <row r="401" spans="22:23" ht="12.75" x14ac:dyDescent="0.2">
      <c r="V401" s="313"/>
      <c r="W401" s="312"/>
    </row>
    <row r="402" spans="22:23" ht="12.75" x14ac:dyDescent="0.2">
      <c r="V402" s="313"/>
      <c r="W402" s="312"/>
    </row>
    <row r="403" spans="22:23" ht="12.75" x14ac:dyDescent="0.2">
      <c r="V403" s="313"/>
      <c r="W403" s="312"/>
    </row>
    <row r="404" spans="22:23" ht="12.75" x14ac:dyDescent="0.2">
      <c r="V404" s="313"/>
      <c r="W404" s="312"/>
    </row>
    <row r="405" spans="22:23" ht="12.75" x14ac:dyDescent="0.2">
      <c r="V405" s="313"/>
      <c r="W405" s="312"/>
    </row>
    <row r="406" spans="22:23" ht="12.75" x14ac:dyDescent="0.2">
      <c r="V406" s="313"/>
      <c r="W406" s="312"/>
    </row>
    <row r="407" spans="22:23" ht="12.75" x14ac:dyDescent="0.2">
      <c r="V407" s="313"/>
      <c r="W407" s="312"/>
    </row>
    <row r="408" spans="22:23" ht="12.75" x14ac:dyDescent="0.2">
      <c r="V408" s="313"/>
      <c r="W408" s="312"/>
    </row>
    <row r="409" spans="22:23" ht="12.75" x14ac:dyDescent="0.2">
      <c r="V409" s="313"/>
      <c r="W409" s="312"/>
    </row>
    <row r="410" spans="22:23" ht="12.75" x14ac:dyDescent="0.2">
      <c r="V410" s="313"/>
      <c r="W410" s="312"/>
    </row>
    <row r="411" spans="22:23" ht="12.75" x14ac:dyDescent="0.2">
      <c r="V411" s="313"/>
      <c r="W411" s="312"/>
    </row>
    <row r="412" spans="22:23" ht="12.75" x14ac:dyDescent="0.2">
      <c r="V412" s="313"/>
      <c r="W412" s="312"/>
    </row>
    <row r="413" spans="22:23" ht="12.75" x14ac:dyDescent="0.2">
      <c r="V413" s="313"/>
      <c r="W413" s="312"/>
    </row>
    <row r="414" spans="22:23" ht="12.75" x14ac:dyDescent="0.2">
      <c r="V414" s="313"/>
      <c r="W414" s="312"/>
    </row>
    <row r="415" spans="22:23" ht="12.75" x14ac:dyDescent="0.2">
      <c r="V415" s="313"/>
      <c r="W415" s="312"/>
    </row>
    <row r="416" spans="22:23" ht="12.75" x14ac:dyDescent="0.2">
      <c r="V416" s="313"/>
      <c r="W416" s="312"/>
    </row>
    <row r="417" spans="22:23" ht="12.75" x14ac:dyDescent="0.2">
      <c r="V417" s="313"/>
      <c r="W417" s="312"/>
    </row>
    <row r="418" spans="22:23" ht="12.75" x14ac:dyDescent="0.2">
      <c r="V418" s="313"/>
      <c r="W418" s="312"/>
    </row>
    <row r="419" spans="22:23" ht="12.75" x14ac:dyDescent="0.2">
      <c r="V419" s="313"/>
      <c r="W419" s="312"/>
    </row>
    <row r="420" spans="22:23" ht="12.75" x14ac:dyDescent="0.2">
      <c r="V420" s="313"/>
      <c r="W420" s="312"/>
    </row>
    <row r="421" spans="22:23" ht="12.75" x14ac:dyDescent="0.2">
      <c r="V421" s="313"/>
      <c r="W421" s="312"/>
    </row>
    <row r="422" spans="22:23" ht="12.75" x14ac:dyDescent="0.2">
      <c r="V422" s="313"/>
      <c r="W422" s="312"/>
    </row>
    <row r="423" spans="22:23" ht="12.75" x14ac:dyDescent="0.2">
      <c r="V423" s="313"/>
      <c r="W423" s="312"/>
    </row>
    <row r="424" spans="22:23" ht="12.75" x14ac:dyDescent="0.2">
      <c r="V424" s="313"/>
      <c r="W424" s="312"/>
    </row>
    <row r="425" spans="22:23" ht="12.75" x14ac:dyDescent="0.2">
      <c r="V425" s="313"/>
      <c r="W425" s="312"/>
    </row>
    <row r="426" spans="22:23" ht="12.75" x14ac:dyDescent="0.2">
      <c r="V426" s="313"/>
      <c r="W426" s="312"/>
    </row>
    <row r="427" spans="22:23" ht="12.75" x14ac:dyDescent="0.2">
      <c r="V427" s="313"/>
      <c r="W427" s="312"/>
    </row>
    <row r="428" spans="22:23" ht="12.75" x14ac:dyDescent="0.2">
      <c r="V428" s="313"/>
      <c r="W428" s="312"/>
    </row>
    <row r="429" spans="22:23" ht="12.75" x14ac:dyDescent="0.2">
      <c r="V429" s="313"/>
      <c r="W429" s="312"/>
    </row>
    <row r="430" spans="22:23" ht="12.75" x14ac:dyDescent="0.2">
      <c r="V430" s="313"/>
      <c r="W430" s="312"/>
    </row>
    <row r="431" spans="22:23" ht="12.75" x14ac:dyDescent="0.2">
      <c r="V431" s="313"/>
      <c r="W431" s="312"/>
    </row>
    <row r="432" spans="22:23" ht="12.75" x14ac:dyDescent="0.2">
      <c r="V432" s="313"/>
      <c r="W432" s="312"/>
    </row>
    <row r="433" spans="22:23" ht="12.75" x14ac:dyDescent="0.2">
      <c r="V433" s="313"/>
      <c r="W433" s="312"/>
    </row>
    <row r="434" spans="22:23" ht="12.75" x14ac:dyDescent="0.2">
      <c r="V434" s="313"/>
      <c r="W434" s="312"/>
    </row>
    <row r="435" spans="22:23" ht="12.75" x14ac:dyDescent="0.2">
      <c r="V435" s="313"/>
      <c r="W435" s="312"/>
    </row>
    <row r="436" spans="22:23" ht="12.75" x14ac:dyDescent="0.2">
      <c r="V436" s="313"/>
      <c r="W436" s="312"/>
    </row>
    <row r="437" spans="22:23" ht="12.75" x14ac:dyDescent="0.2">
      <c r="V437" s="313"/>
      <c r="W437" s="312"/>
    </row>
    <row r="438" spans="22:23" ht="12.75" x14ac:dyDescent="0.2">
      <c r="V438" s="313"/>
      <c r="W438" s="312"/>
    </row>
    <row r="439" spans="22:23" ht="12.75" x14ac:dyDescent="0.2">
      <c r="V439" s="313"/>
      <c r="W439" s="312"/>
    </row>
    <row r="440" spans="22:23" ht="12.75" x14ac:dyDescent="0.2">
      <c r="V440" s="313"/>
      <c r="W440" s="312"/>
    </row>
    <row r="441" spans="22:23" ht="12.75" x14ac:dyDescent="0.2">
      <c r="V441" s="313"/>
      <c r="W441" s="312"/>
    </row>
    <row r="442" spans="22:23" ht="12.75" x14ac:dyDescent="0.2">
      <c r="V442" s="313"/>
      <c r="W442" s="312"/>
    </row>
    <row r="443" spans="22:23" ht="12.75" x14ac:dyDescent="0.2">
      <c r="V443" s="313"/>
      <c r="W443" s="312"/>
    </row>
    <row r="444" spans="22:23" ht="12.75" x14ac:dyDescent="0.2">
      <c r="V444" s="313"/>
      <c r="W444" s="312"/>
    </row>
    <row r="445" spans="22:23" ht="12.75" x14ac:dyDescent="0.2">
      <c r="V445" s="313"/>
      <c r="W445" s="312"/>
    </row>
    <row r="446" spans="22:23" ht="12.75" x14ac:dyDescent="0.2">
      <c r="V446" s="313"/>
      <c r="W446" s="312"/>
    </row>
    <row r="447" spans="22:23" ht="12.75" x14ac:dyDescent="0.2">
      <c r="V447" s="313"/>
      <c r="W447" s="312"/>
    </row>
    <row r="448" spans="22:23" ht="12.75" x14ac:dyDescent="0.2">
      <c r="V448" s="313"/>
      <c r="W448" s="312"/>
    </row>
    <row r="449" spans="22:23" ht="12.75" x14ac:dyDescent="0.2">
      <c r="V449" s="313"/>
      <c r="W449" s="312"/>
    </row>
    <row r="450" spans="22:23" ht="12.75" x14ac:dyDescent="0.2">
      <c r="V450" s="313"/>
      <c r="W450" s="312"/>
    </row>
    <row r="451" spans="22:23" ht="12.75" x14ac:dyDescent="0.2">
      <c r="V451" s="313"/>
      <c r="W451" s="312"/>
    </row>
    <row r="452" spans="22:23" ht="12.75" x14ac:dyDescent="0.2">
      <c r="V452" s="313"/>
      <c r="W452" s="312"/>
    </row>
    <row r="453" spans="22:23" ht="12.75" x14ac:dyDescent="0.2">
      <c r="V453" s="313"/>
      <c r="W453" s="312"/>
    </row>
    <row r="454" spans="22:23" ht="12.75" x14ac:dyDescent="0.2">
      <c r="V454" s="313"/>
      <c r="W454" s="312"/>
    </row>
    <row r="455" spans="22:23" ht="12.75" x14ac:dyDescent="0.2">
      <c r="V455" s="313"/>
      <c r="W455" s="312"/>
    </row>
    <row r="456" spans="22:23" ht="12.75" x14ac:dyDescent="0.2">
      <c r="V456" s="313"/>
      <c r="W456" s="312"/>
    </row>
    <row r="457" spans="22:23" ht="12.75" x14ac:dyDescent="0.2">
      <c r="V457" s="313"/>
      <c r="W457" s="312"/>
    </row>
    <row r="458" spans="22:23" ht="12.75" x14ac:dyDescent="0.2">
      <c r="V458" s="313"/>
      <c r="W458" s="312"/>
    </row>
    <row r="459" spans="22:23" ht="12.75" x14ac:dyDescent="0.2">
      <c r="V459" s="313"/>
      <c r="W459" s="312"/>
    </row>
    <row r="460" spans="22:23" ht="12.75" x14ac:dyDescent="0.2">
      <c r="V460" s="313"/>
      <c r="W460" s="312"/>
    </row>
    <row r="461" spans="22:23" ht="12.75" x14ac:dyDescent="0.2">
      <c r="V461" s="313"/>
      <c r="W461" s="312"/>
    </row>
    <row r="462" spans="22:23" ht="12.75" x14ac:dyDescent="0.2">
      <c r="V462" s="313"/>
      <c r="W462" s="312"/>
    </row>
    <row r="463" spans="22:23" ht="12.75" x14ac:dyDescent="0.2">
      <c r="V463" s="313"/>
      <c r="W463" s="312"/>
    </row>
    <row r="464" spans="22:23" ht="12.75" x14ac:dyDescent="0.2">
      <c r="V464" s="313"/>
      <c r="W464" s="312"/>
    </row>
    <row r="465" spans="22:23" ht="12.75" x14ac:dyDescent="0.2">
      <c r="V465" s="313"/>
      <c r="W465" s="312"/>
    </row>
    <row r="466" spans="22:23" ht="12.75" x14ac:dyDescent="0.2">
      <c r="V466" s="313"/>
      <c r="W466" s="312"/>
    </row>
    <row r="467" spans="22:23" ht="12.75" x14ac:dyDescent="0.2">
      <c r="V467" s="313"/>
      <c r="W467" s="312"/>
    </row>
    <row r="468" spans="22:23" ht="12.75" x14ac:dyDescent="0.2">
      <c r="V468" s="313"/>
      <c r="W468" s="312"/>
    </row>
    <row r="469" spans="22:23" ht="12.75" x14ac:dyDescent="0.2">
      <c r="V469" s="313"/>
      <c r="W469" s="312"/>
    </row>
    <row r="470" spans="22:23" ht="12.75" x14ac:dyDescent="0.2">
      <c r="V470" s="313"/>
      <c r="W470" s="312"/>
    </row>
    <row r="471" spans="22:23" ht="12.75" x14ac:dyDescent="0.2">
      <c r="V471" s="313"/>
      <c r="W471" s="312"/>
    </row>
    <row r="472" spans="22:23" ht="12.75" x14ac:dyDescent="0.2">
      <c r="V472" s="313"/>
      <c r="W472" s="312"/>
    </row>
    <row r="473" spans="22:23" ht="12.75" x14ac:dyDescent="0.2">
      <c r="V473" s="313"/>
      <c r="W473" s="312"/>
    </row>
    <row r="474" spans="22:23" ht="12.75" x14ac:dyDescent="0.2">
      <c r="V474" s="313"/>
      <c r="W474" s="312"/>
    </row>
    <row r="475" spans="22:23" ht="12.75" x14ac:dyDescent="0.2">
      <c r="V475" s="313"/>
      <c r="W475" s="312"/>
    </row>
    <row r="476" spans="22:23" ht="12.75" x14ac:dyDescent="0.2">
      <c r="V476" s="313"/>
      <c r="W476" s="312"/>
    </row>
    <row r="477" spans="22:23" ht="12.75" x14ac:dyDescent="0.2">
      <c r="V477" s="313"/>
      <c r="W477" s="312"/>
    </row>
    <row r="478" spans="22:23" ht="12.75" x14ac:dyDescent="0.2">
      <c r="V478" s="313"/>
      <c r="W478" s="312"/>
    </row>
    <row r="479" spans="22:23" ht="12.75" x14ac:dyDescent="0.2">
      <c r="V479" s="313"/>
      <c r="W479" s="312"/>
    </row>
    <row r="480" spans="22:23" ht="12.75" x14ac:dyDescent="0.2">
      <c r="V480" s="313"/>
      <c r="W480" s="312"/>
    </row>
    <row r="481" spans="22:23" ht="12.75" x14ac:dyDescent="0.2">
      <c r="V481" s="313"/>
      <c r="W481" s="312"/>
    </row>
    <row r="482" spans="22:23" ht="12.75" x14ac:dyDescent="0.2">
      <c r="V482" s="313"/>
      <c r="W482" s="312"/>
    </row>
    <row r="483" spans="22:23" ht="12.75" x14ac:dyDescent="0.2">
      <c r="V483" s="313"/>
      <c r="W483" s="312"/>
    </row>
    <row r="484" spans="22:23" ht="12.75" x14ac:dyDescent="0.2">
      <c r="V484" s="313"/>
      <c r="W484" s="312"/>
    </row>
    <row r="485" spans="22:23" ht="12.75" x14ac:dyDescent="0.2">
      <c r="V485" s="313"/>
      <c r="W485" s="312"/>
    </row>
    <row r="486" spans="22:23" ht="12.75" x14ac:dyDescent="0.2">
      <c r="V486" s="313"/>
      <c r="W486" s="312"/>
    </row>
    <row r="487" spans="22:23" ht="12.75" x14ac:dyDescent="0.2">
      <c r="V487" s="313"/>
      <c r="W487" s="312"/>
    </row>
    <row r="488" spans="22:23" ht="12.75" x14ac:dyDescent="0.2">
      <c r="V488" s="313"/>
      <c r="W488" s="312"/>
    </row>
    <row r="489" spans="22:23" ht="12.75" x14ac:dyDescent="0.2">
      <c r="V489" s="313"/>
      <c r="W489" s="312"/>
    </row>
    <row r="490" spans="22:23" ht="12.75" x14ac:dyDescent="0.2">
      <c r="V490" s="313"/>
      <c r="W490" s="312"/>
    </row>
    <row r="491" spans="22:23" ht="12.75" x14ac:dyDescent="0.2">
      <c r="V491" s="313"/>
      <c r="W491" s="312"/>
    </row>
    <row r="492" spans="22:23" ht="12.75" x14ac:dyDescent="0.2">
      <c r="V492" s="313"/>
      <c r="W492" s="312"/>
    </row>
    <row r="493" spans="22:23" ht="12.75" x14ac:dyDescent="0.2">
      <c r="V493" s="313"/>
      <c r="W493" s="312"/>
    </row>
    <row r="494" spans="22:23" ht="12.75" x14ac:dyDescent="0.2">
      <c r="V494" s="313"/>
      <c r="W494" s="312"/>
    </row>
    <row r="495" spans="22:23" ht="12.75" x14ac:dyDescent="0.2">
      <c r="V495" s="313"/>
      <c r="W495" s="312"/>
    </row>
    <row r="496" spans="22:23" ht="12.75" x14ac:dyDescent="0.2">
      <c r="V496" s="313"/>
      <c r="W496" s="312"/>
    </row>
    <row r="497" spans="22:23" ht="12.75" x14ac:dyDescent="0.2">
      <c r="V497" s="313"/>
      <c r="W497" s="312"/>
    </row>
    <row r="498" spans="22:23" ht="12.75" x14ac:dyDescent="0.2">
      <c r="V498" s="313"/>
      <c r="W498" s="312"/>
    </row>
    <row r="499" spans="22:23" ht="12.75" x14ac:dyDescent="0.2">
      <c r="V499" s="313"/>
      <c r="W499" s="312"/>
    </row>
    <row r="500" spans="22:23" ht="12.75" x14ac:dyDescent="0.2">
      <c r="V500" s="313"/>
      <c r="W500" s="312"/>
    </row>
    <row r="501" spans="22:23" ht="12.75" x14ac:dyDescent="0.2">
      <c r="V501" s="313"/>
      <c r="W501" s="312"/>
    </row>
    <row r="502" spans="22:23" ht="12.75" x14ac:dyDescent="0.2">
      <c r="V502" s="313"/>
      <c r="W502" s="312"/>
    </row>
    <row r="503" spans="22:23" ht="12.75" x14ac:dyDescent="0.2">
      <c r="V503" s="313"/>
      <c r="W503" s="312"/>
    </row>
    <row r="504" spans="22:23" ht="12.75" x14ac:dyDescent="0.2">
      <c r="V504" s="313"/>
      <c r="W504" s="312"/>
    </row>
    <row r="505" spans="22:23" ht="12.75" x14ac:dyDescent="0.2">
      <c r="V505" s="313"/>
      <c r="W505" s="312"/>
    </row>
    <row r="506" spans="22:23" ht="12.75" x14ac:dyDescent="0.2">
      <c r="V506" s="313"/>
      <c r="W506" s="312"/>
    </row>
    <row r="507" spans="22:23" ht="12.75" x14ac:dyDescent="0.2">
      <c r="V507" s="313"/>
      <c r="W507" s="312"/>
    </row>
    <row r="508" spans="22:23" ht="12.75" x14ac:dyDescent="0.2">
      <c r="V508" s="313"/>
      <c r="W508" s="312"/>
    </row>
    <row r="509" spans="22:23" ht="12.75" x14ac:dyDescent="0.2">
      <c r="V509" s="313"/>
      <c r="W509" s="312"/>
    </row>
    <row r="510" spans="22:23" ht="12.75" x14ac:dyDescent="0.2">
      <c r="V510" s="313"/>
      <c r="W510" s="312"/>
    </row>
    <row r="511" spans="22:23" ht="12.75" x14ac:dyDescent="0.2">
      <c r="V511" s="313"/>
      <c r="W511" s="312"/>
    </row>
    <row r="512" spans="22:23" ht="12.75" x14ac:dyDescent="0.2">
      <c r="V512" s="313"/>
      <c r="W512" s="312"/>
    </row>
    <row r="513" spans="22:23" ht="12.75" x14ac:dyDescent="0.2">
      <c r="V513" s="313"/>
      <c r="W513" s="312"/>
    </row>
    <row r="514" spans="22:23" ht="12.75" x14ac:dyDescent="0.2">
      <c r="V514" s="313"/>
      <c r="W514" s="312"/>
    </row>
    <row r="515" spans="22:23" ht="12.75" x14ac:dyDescent="0.2">
      <c r="V515" s="313"/>
      <c r="W515" s="312"/>
    </row>
    <row r="516" spans="22:23" ht="12.75" x14ac:dyDescent="0.2">
      <c r="V516" s="313"/>
      <c r="W516" s="312"/>
    </row>
    <row r="517" spans="22:23" ht="12.75" x14ac:dyDescent="0.2">
      <c r="V517" s="313"/>
      <c r="W517" s="312"/>
    </row>
    <row r="518" spans="22:23" ht="12.75" x14ac:dyDescent="0.2">
      <c r="V518" s="313"/>
      <c r="W518" s="312"/>
    </row>
    <row r="519" spans="22:23" ht="12.75" x14ac:dyDescent="0.2">
      <c r="V519" s="313"/>
      <c r="W519" s="312"/>
    </row>
    <row r="520" spans="22:23" ht="12.75" x14ac:dyDescent="0.2">
      <c r="V520" s="313"/>
      <c r="W520" s="312"/>
    </row>
    <row r="521" spans="22:23" ht="12.75" x14ac:dyDescent="0.2">
      <c r="V521" s="313"/>
      <c r="W521" s="312"/>
    </row>
    <row r="522" spans="22:23" ht="12.75" x14ac:dyDescent="0.2">
      <c r="V522" s="313"/>
      <c r="W522" s="312"/>
    </row>
    <row r="523" spans="22:23" ht="12.75" x14ac:dyDescent="0.2">
      <c r="V523" s="313"/>
      <c r="W523" s="312"/>
    </row>
    <row r="524" spans="22:23" ht="12.75" x14ac:dyDescent="0.2">
      <c r="V524" s="313"/>
      <c r="W524" s="312"/>
    </row>
    <row r="525" spans="22:23" ht="12.75" x14ac:dyDescent="0.2">
      <c r="V525" s="313"/>
      <c r="W525" s="312"/>
    </row>
    <row r="526" spans="22:23" ht="12.75" x14ac:dyDescent="0.2">
      <c r="V526" s="313"/>
      <c r="W526" s="312"/>
    </row>
    <row r="527" spans="22:23" ht="12.75" x14ac:dyDescent="0.2">
      <c r="V527" s="313"/>
      <c r="W527" s="312"/>
    </row>
    <row r="528" spans="22:23" ht="12.75" x14ac:dyDescent="0.2">
      <c r="V528" s="313"/>
      <c r="W528" s="312"/>
    </row>
    <row r="529" spans="22:23" ht="12.75" x14ac:dyDescent="0.2">
      <c r="V529" s="313"/>
      <c r="W529" s="312"/>
    </row>
    <row r="530" spans="22:23" ht="12.75" x14ac:dyDescent="0.2">
      <c r="V530" s="313"/>
      <c r="W530" s="312"/>
    </row>
    <row r="531" spans="22:23" ht="12.75" x14ac:dyDescent="0.2">
      <c r="V531" s="313"/>
      <c r="W531" s="312"/>
    </row>
    <row r="532" spans="22:23" ht="12.75" x14ac:dyDescent="0.2">
      <c r="V532" s="313"/>
      <c r="W532" s="312"/>
    </row>
    <row r="533" spans="22:23" ht="12.75" x14ac:dyDescent="0.2">
      <c r="V533" s="313"/>
      <c r="W533" s="312"/>
    </row>
    <row r="534" spans="22:23" ht="12.75" x14ac:dyDescent="0.2">
      <c r="V534" s="313"/>
      <c r="W534" s="312"/>
    </row>
    <row r="535" spans="22:23" ht="12.75" x14ac:dyDescent="0.2">
      <c r="V535" s="313"/>
      <c r="W535" s="312"/>
    </row>
    <row r="536" spans="22:23" ht="12.75" x14ac:dyDescent="0.2">
      <c r="V536" s="313"/>
      <c r="W536" s="312"/>
    </row>
    <row r="537" spans="22:23" ht="12.75" x14ac:dyDescent="0.2">
      <c r="V537" s="313"/>
      <c r="W537" s="312"/>
    </row>
    <row r="538" spans="22:23" ht="12.75" x14ac:dyDescent="0.2">
      <c r="V538" s="313"/>
      <c r="W538" s="312"/>
    </row>
    <row r="539" spans="22:23" ht="12.75" x14ac:dyDescent="0.2">
      <c r="V539" s="313"/>
      <c r="W539" s="312"/>
    </row>
    <row r="540" spans="22:23" ht="12.75" x14ac:dyDescent="0.2">
      <c r="V540" s="313"/>
      <c r="W540" s="312"/>
    </row>
    <row r="541" spans="22:23" ht="12.75" x14ac:dyDescent="0.2">
      <c r="V541" s="313"/>
      <c r="W541" s="312"/>
    </row>
    <row r="542" spans="22:23" ht="12.75" x14ac:dyDescent="0.2">
      <c r="V542" s="313"/>
      <c r="W542" s="312"/>
    </row>
    <row r="543" spans="22:23" ht="12.75" x14ac:dyDescent="0.2">
      <c r="V543" s="313"/>
      <c r="W543" s="312"/>
    </row>
    <row r="544" spans="22:23" ht="12.75" x14ac:dyDescent="0.2">
      <c r="V544" s="313"/>
      <c r="W544" s="312"/>
    </row>
    <row r="545" spans="22:23" ht="12.75" x14ac:dyDescent="0.2">
      <c r="V545" s="313"/>
      <c r="W545" s="312"/>
    </row>
    <row r="546" spans="22:23" ht="12.75" x14ac:dyDescent="0.2">
      <c r="V546" s="313"/>
      <c r="W546" s="312"/>
    </row>
    <row r="547" spans="22:23" ht="12.75" x14ac:dyDescent="0.2">
      <c r="V547" s="313"/>
      <c r="W547" s="312"/>
    </row>
    <row r="548" spans="22:23" ht="12.75" x14ac:dyDescent="0.2">
      <c r="V548" s="313"/>
      <c r="W548" s="312"/>
    </row>
    <row r="549" spans="22:23" ht="12.75" x14ac:dyDescent="0.2">
      <c r="V549" s="313"/>
      <c r="W549" s="312"/>
    </row>
    <row r="550" spans="22:23" ht="12.75" x14ac:dyDescent="0.2">
      <c r="V550" s="313"/>
      <c r="W550" s="312"/>
    </row>
    <row r="551" spans="22:23" ht="12.75" x14ac:dyDescent="0.2">
      <c r="V551" s="313"/>
      <c r="W551" s="312"/>
    </row>
    <row r="552" spans="22:23" ht="12.75" x14ac:dyDescent="0.2">
      <c r="V552" s="313"/>
      <c r="W552" s="312"/>
    </row>
    <row r="553" spans="22:23" ht="12.75" x14ac:dyDescent="0.2">
      <c r="V553" s="313"/>
      <c r="W553" s="312"/>
    </row>
    <row r="554" spans="22:23" ht="12.75" x14ac:dyDescent="0.2">
      <c r="V554" s="313"/>
      <c r="W554" s="312"/>
    </row>
    <row r="555" spans="22:23" ht="12.75" x14ac:dyDescent="0.2">
      <c r="V555" s="313"/>
      <c r="W555" s="312"/>
    </row>
    <row r="556" spans="22:23" ht="12.75" x14ac:dyDescent="0.2">
      <c r="V556" s="313"/>
      <c r="W556" s="312"/>
    </row>
    <row r="557" spans="22:23" ht="12.75" x14ac:dyDescent="0.2">
      <c r="V557" s="313"/>
      <c r="W557" s="312"/>
    </row>
    <row r="558" spans="22:23" ht="12.75" x14ac:dyDescent="0.2">
      <c r="V558" s="313"/>
      <c r="W558" s="312"/>
    </row>
    <row r="559" spans="22:23" ht="12.75" x14ac:dyDescent="0.2">
      <c r="V559" s="313"/>
      <c r="W559" s="312"/>
    </row>
    <row r="560" spans="22:23" ht="12.75" x14ac:dyDescent="0.2">
      <c r="V560" s="313"/>
      <c r="W560" s="312"/>
    </row>
    <row r="561" spans="22:23" ht="12.75" x14ac:dyDescent="0.2">
      <c r="V561" s="313"/>
      <c r="W561" s="312"/>
    </row>
    <row r="562" spans="22:23" ht="12.75" x14ac:dyDescent="0.2">
      <c r="V562" s="313"/>
      <c r="W562" s="312"/>
    </row>
    <row r="563" spans="22:23" ht="12.75" x14ac:dyDescent="0.2">
      <c r="V563" s="313"/>
      <c r="W563" s="312"/>
    </row>
    <row r="564" spans="22:23" ht="12.75" x14ac:dyDescent="0.2">
      <c r="V564" s="313"/>
      <c r="W564" s="312"/>
    </row>
    <row r="565" spans="22:23" ht="12.75" x14ac:dyDescent="0.2">
      <c r="V565" s="313"/>
      <c r="W565" s="312"/>
    </row>
    <row r="566" spans="22:23" ht="12.75" x14ac:dyDescent="0.2">
      <c r="V566" s="313"/>
      <c r="W566" s="312"/>
    </row>
    <row r="567" spans="22:23" ht="12.75" x14ac:dyDescent="0.2">
      <c r="V567" s="313"/>
      <c r="W567" s="312"/>
    </row>
    <row r="568" spans="22:23" ht="12.75" x14ac:dyDescent="0.2">
      <c r="V568" s="313"/>
      <c r="W568" s="312"/>
    </row>
    <row r="569" spans="22:23" ht="12.75" x14ac:dyDescent="0.2">
      <c r="V569" s="313"/>
      <c r="W569" s="312"/>
    </row>
    <row r="570" spans="22:23" ht="12.75" x14ac:dyDescent="0.2">
      <c r="V570" s="313"/>
      <c r="W570" s="312"/>
    </row>
    <row r="571" spans="22:23" ht="12.75" x14ac:dyDescent="0.2">
      <c r="V571" s="313"/>
      <c r="W571" s="312"/>
    </row>
    <row r="572" spans="22:23" ht="12.75" x14ac:dyDescent="0.2">
      <c r="V572" s="313"/>
      <c r="W572" s="312"/>
    </row>
    <row r="573" spans="22:23" ht="12.75" x14ac:dyDescent="0.2">
      <c r="V573" s="313"/>
      <c r="W573" s="312"/>
    </row>
    <row r="574" spans="22:23" ht="12.75" x14ac:dyDescent="0.2">
      <c r="V574" s="313"/>
      <c r="W574" s="312"/>
    </row>
    <row r="575" spans="22:23" ht="12.75" x14ac:dyDescent="0.2">
      <c r="V575" s="313"/>
      <c r="W575" s="312"/>
    </row>
    <row r="576" spans="22:23" ht="12.75" x14ac:dyDescent="0.2">
      <c r="V576" s="313"/>
      <c r="W576" s="312"/>
    </row>
    <row r="577" spans="22:23" ht="12.75" x14ac:dyDescent="0.2">
      <c r="V577" s="313"/>
      <c r="W577" s="312"/>
    </row>
    <row r="578" spans="22:23" ht="12.75" x14ac:dyDescent="0.2">
      <c r="V578" s="313"/>
      <c r="W578" s="312"/>
    </row>
    <row r="579" spans="22:23" ht="12.75" x14ac:dyDescent="0.2">
      <c r="V579" s="313"/>
      <c r="W579" s="312"/>
    </row>
    <row r="580" spans="22:23" ht="12.75" x14ac:dyDescent="0.2">
      <c r="V580" s="313"/>
      <c r="W580" s="312"/>
    </row>
    <row r="581" spans="22:23" ht="12.75" x14ac:dyDescent="0.2">
      <c r="V581" s="313"/>
      <c r="W581" s="312"/>
    </row>
    <row r="582" spans="22:23" ht="12.75" x14ac:dyDescent="0.2">
      <c r="V582" s="313"/>
      <c r="W582" s="312"/>
    </row>
    <row r="583" spans="22:23" ht="12.75" x14ac:dyDescent="0.2">
      <c r="V583" s="313"/>
      <c r="W583" s="312"/>
    </row>
    <row r="584" spans="22:23" ht="12.75" x14ac:dyDescent="0.2">
      <c r="V584" s="313"/>
      <c r="W584" s="312"/>
    </row>
    <row r="585" spans="22:23" ht="12.75" x14ac:dyDescent="0.2">
      <c r="V585" s="313"/>
      <c r="W585" s="312"/>
    </row>
    <row r="586" spans="22:23" ht="12.75" x14ac:dyDescent="0.2">
      <c r="V586" s="313"/>
      <c r="W586" s="312"/>
    </row>
    <row r="587" spans="22:23" ht="12.75" x14ac:dyDescent="0.2">
      <c r="V587" s="313"/>
      <c r="W587" s="312"/>
    </row>
    <row r="588" spans="22:23" ht="12.75" x14ac:dyDescent="0.2">
      <c r="V588" s="313"/>
      <c r="W588" s="312"/>
    </row>
    <row r="589" spans="22:23" ht="12.75" x14ac:dyDescent="0.2">
      <c r="V589" s="313"/>
      <c r="W589" s="312"/>
    </row>
    <row r="590" spans="22:23" ht="12.75" x14ac:dyDescent="0.2">
      <c r="V590" s="313"/>
      <c r="W590" s="312"/>
    </row>
    <row r="591" spans="22:23" ht="12.75" x14ac:dyDescent="0.2">
      <c r="V591" s="313"/>
      <c r="W591" s="312"/>
    </row>
    <row r="592" spans="22:23" ht="12.75" x14ac:dyDescent="0.2">
      <c r="V592" s="313"/>
      <c r="W592" s="312"/>
    </row>
    <row r="593" spans="22:23" ht="12.75" x14ac:dyDescent="0.2">
      <c r="V593" s="313"/>
      <c r="W593" s="312"/>
    </row>
    <row r="594" spans="22:23" ht="12.75" x14ac:dyDescent="0.2">
      <c r="V594" s="313"/>
      <c r="W594" s="312"/>
    </row>
    <row r="595" spans="22:23" ht="12.75" x14ac:dyDescent="0.2">
      <c r="V595" s="313"/>
      <c r="W595" s="312"/>
    </row>
    <row r="596" spans="22:23" ht="12.75" x14ac:dyDescent="0.2">
      <c r="V596" s="313"/>
      <c r="W596" s="312"/>
    </row>
    <row r="597" spans="22:23" ht="12.75" x14ac:dyDescent="0.2">
      <c r="V597" s="313"/>
      <c r="W597" s="312"/>
    </row>
    <row r="598" spans="22:23" ht="12.75" x14ac:dyDescent="0.2">
      <c r="V598" s="313"/>
      <c r="W598" s="312"/>
    </row>
    <row r="599" spans="22:23" ht="12.75" x14ac:dyDescent="0.2">
      <c r="V599" s="313"/>
      <c r="W599" s="312"/>
    </row>
    <row r="600" spans="22:23" ht="12.75" x14ac:dyDescent="0.2">
      <c r="V600" s="313"/>
      <c r="W600" s="312"/>
    </row>
    <row r="601" spans="22:23" ht="12.75" x14ac:dyDescent="0.2">
      <c r="V601" s="313"/>
      <c r="W601" s="312"/>
    </row>
    <row r="602" spans="22:23" ht="12.75" x14ac:dyDescent="0.2">
      <c r="V602" s="313"/>
      <c r="W602" s="312"/>
    </row>
    <row r="603" spans="22:23" ht="12.75" x14ac:dyDescent="0.2">
      <c r="V603" s="313"/>
      <c r="W603" s="312"/>
    </row>
    <row r="604" spans="22:23" ht="12.75" x14ac:dyDescent="0.2">
      <c r="V604" s="313"/>
      <c r="W604" s="312"/>
    </row>
    <row r="605" spans="22:23" ht="12.75" x14ac:dyDescent="0.2">
      <c r="V605" s="313"/>
      <c r="W605" s="312"/>
    </row>
    <row r="606" spans="22:23" ht="12.75" x14ac:dyDescent="0.2">
      <c r="V606" s="313"/>
      <c r="W606" s="312"/>
    </row>
    <row r="607" spans="22:23" ht="12.75" x14ac:dyDescent="0.2">
      <c r="V607" s="313"/>
      <c r="W607" s="312"/>
    </row>
    <row r="608" spans="22:23" ht="12.75" x14ac:dyDescent="0.2">
      <c r="V608" s="313"/>
      <c r="W608" s="312"/>
    </row>
    <row r="609" spans="22:23" ht="12.75" x14ac:dyDescent="0.2">
      <c r="V609" s="313"/>
      <c r="W609" s="312"/>
    </row>
    <row r="610" spans="22:23" ht="12.75" x14ac:dyDescent="0.2">
      <c r="V610" s="313"/>
      <c r="W610" s="312"/>
    </row>
    <row r="611" spans="22:23" ht="12.75" x14ac:dyDescent="0.2">
      <c r="V611" s="313"/>
      <c r="W611" s="312"/>
    </row>
    <row r="612" spans="22:23" ht="12.75" x14ac:dyDescent="0.2">
      <c r="V612" s="313"/>
      <c r="W612" s="312"/>
    </row>
    <row r="613" spans="22:23" ht="12.75" x14ac:dyDescent="0.2">
      <c r="V613" s="313"/>
      <c r="W613" s="312"/>
    </row>
    <row r="614" spans="22:23" ht="12.75" x14ac:dyDescent="0.2">
      <c r="V614" s="313"/>
      <c r="W614" s="312"/>
    </row>
    <row r="615" spans="22:23" ht="12.75" x14ac:dyDescent="0.2">
      <c r="V615" s="313"/>
      <c r="W615" s="312"/>
    </row>
    <row r="616" spans="22:23" ht="12.75" x14ac:dyDescent="0.2">
      <c r="V616" s="313"/>
      <c r="W616" s="312"/>
    </row>
    <row r="617" spans="22:23" ht="12.75" x14ac:dyDescent="0.2">
      <c r="V617" s="313"/>
      <c r="W617" s="312"/>
    </row>
    <row r="618" spans="22:23" ht="12.75" x14ac:dyDescent="0.2">
      <c r="V618" s="313"/>
      <c r="W618" s="312"/>
    </row>
    <row r="619" spans="22:23" ht="12.75" x14ac:dyDescent="0.2">
      <c r="V619" s="313"/>
      <c r="W619" s="312"/>
    </row>
    <row r="620" spans="22:23" ht="12.75" x14ac:dyDescent="0.2">
      <c r="V620" s="313"/>
      <c r="W620" s="312"/>
    </row>
    <row r="621" spans="22:23" ht="12.75" x14ac:dyDescent="0.2">
      <c r="V621" s="313"/>
      <c r="W621" s="312"/>
    </row>
    <row r="622" spans="22:23" ht="12.75" x14ac:dyDescent="0.2">
      <c r="V622" s="313"/>
      <c r="W622" s="312"/>
    </row>
    <row r="623" spans="22:23" ht="12.75" x14ac:dyDescent="0.2">
      <c r="V623" s="313"/>
      <c r="W623" s="312"/>
    </row>
    <row r="624" spans="22:23" ht="12.75" x14ac:dyDescent="0.2">
      <c r="V624" s="313"/>
      <c r="W624" s="312"/>
    </row>
    <row r="625" spans="22:23" ht="12.75" x14ac:dyDescent="0.2">
      <c r="V625" s="313"/>
      <c r="W625" s="312"/>
    </row>
    <row r="626" spans="22:23" ht="12.75" x14ac:dyDescent="0.2">
      <c r="V626" s="313"/>
      <c r="W626" s="312"/>
    </row>
    <row r="627" spans="22:23" ht="12.75" x14ac:dyDescent="0.2">
      <c r="V627" s="313"/>
      <c r="W627" s="312"/>
    </row>
    <row r="628" spans="22:23" ht="12.75" x14ac:dyDescent="0.2">
      <c r="V628" s="313"/>
      <c r="W628" s="312"/>
    </row>
    <row r="629" spans="22:23" ht="12.75" x14ac:dyDescent="0.2">
      <c r="V629" s="313"/>
      <c r="W629" s="312"/>
    </row>
    <row r="630" spans="22:23" ht="12.75" x14ac:dyDescent="0.2">
      <c r="V630" s="313"/>
      <c r="W630" s="312"/>
    </row>
    <row r="631" spans="22:23" ht="12.75" x14ac:dyDescent="0.2">
      <c r="V631" s="313"/>
      <c r="W631" s="312"/>
    </row>
    <row r="632" spans="22:23" ht="12.75" x14ac:dyDescent="0.2">
      <c r="V632" s="313"/>
      <c r="W632" s="312"/>
    </row>
    <row r="633" spans="22:23" ht="12.75" x14ac:dyDescent="0.2">
      <c r="V633" s="313"/>
      <c r="W633" s="312"/>
    </row>
    <row r="634" spans="22:23" ht="12.75" x14ac:dyDescent="0.2">
      <c r="V634" s="313"/>
      <c r="W634" s="312"/>
    </row>
    <row r="635" spans="22:23" ht="12.75" x14ac:dyDescent="0.2">
      <c r="V635" s="313"/>
      <c r="W635" s="312"/>
    </row>
    <row r="636" spans="22:23" ht="12.75" x14ac:dyDescent="0.2">
      <c r="V636" s="313"/>
      <c r="W636" s="312"/>
    </row>
    <row r="637" spans="22:23" ht="12.75" x14ac:dyDescent="0.2">
      <c r="V637" s="313"/>
      <c r="W637" s="312"/>
    </row>
    <row r="638" spans="22:23" ht="12.75" x14ac:dyDescent="0.2">
      <c r="V638" s="313"/>
      <c r="W638" s="312"/>
    </row>
    <row r="639" spans="22:23" ht="12.75" x14ac:dyDescent="0.2">
      <c r="V639" s="313"/>
      <c r="W639" s="312"/>
    </row>
    <row r="640" spans="22:23" ht="12.75" x14ac:dyDescent="0.2">
      <c r="V640" s="313"/>
      <c r="W640" s="312"/>
    </row>
    <row r="641" spans="22:23" ht="12.75" x14ac:dyDescent="0.2">
      <c r="V641" s="313"/>
      <c r="W641" s="312"/>
    </row>
    <row r="642" spans="22:23" ht="12.75" x14ac:dyDescent="0.2">
      <c r="V642" s="313"/>
      <c r="W642" s="312"/>
    </row>
    <row r="643" spans="22:23" ht="12.75" x14ac:dyDescent="0.2">
      <c r="V643" s="313"/>
      <c r="W643" s="312"/>
    </row>
    <row r="644" spans="22:23" ht="12.75" x14ac:dyDescent="0.2">
      <c r="V644" s="313"/>
      <c r="W644" s="312"/>
    </row>
    <row r="645" spans="22:23" ht="12.75" x14ac:dyDescent="0.2">
      <c r="V645" s="313"/>
      <c r="W645" s="312"/>
    </row>
    <row r="646" spans="22:23" ht="12.75" x14ac:dyDescent="0.2">
      <c r="V646" s="313"/>
      <c r="W646" s="312"/>
    </row>
    <row r="647" spans="22:23" ht="12.75" x14ac:dyDescent="0.2">
      <c r="V647" s="313"/>
      <c r="W647" s="312"/>
    </row>
    <row r="648" spans="22:23" ht="12.75" x14ac:dyDescent="0.2">
      <c r="V648" s="313"/>
      <c r="W648" s="312"/>
    </row>
    <row r="649" spans="22:23" ht="12.75" x14ac:dyDescent="0.2">
      <c r="V649" s="313"/>
      <c r="W649" s="312"/>
    </row>
    <row r="650" spans="22:23" ht="12.75" x14ac:dyDescent="0.2">
      <c r="V650" s="313"/>
      <c r="W650" s="312"/>
    </row>
    <row r="651" spans="22:23" ht="12.75" x14ac:dyDescent="0.2">
      <c r="V651" s="313"/>
      <c r="W651" s="312"/>
    </row>
    <row r="652" spans="22:23" ht="12.75" x14ac:dyDescent="0.2">
      <c r="V652" s="313"/>
      <c r="W652" s="312"/>
    </row>
    <row r="653" spans="22:23" ht="12.75" x14ac:dyDescent="0.2">
      <c r="V653" s="313"/>
      <c r="W653" s="312"/>
    </row>
    <row r="654" spans="22:23" ht="12.75" x14ac:dyDescent="0.2">
      <c r="V654" s="313"/>
      <c r="W654" s="312"/>
    </row>
  </sheetData>
  <sheetProtection algorithmName="SHA-512" hashValue="svoU5Tt0NfPz1kPVjapDgp280J0QOjpoy6nu3MN60+yexo50hHJmUt2/38EHg87rmQCbVg6G238qMuPv/JPZeA==" saltValue="HULugYd2c5vChI0yfYnVGQ==" spinCount="100000" sheet="1" objects="1" scenarios="1" formatCells="0" formatColumns="0" formatRows="0" insertColumns="0" insertRows="0" insertHyperlinks="0" deleteColumns="0" deleteRows="0"/>
  <conditionalFormatting sqref="W3:W254">
    <cfRule type="containsText" dxfId="0" priority="1" operator="containsText" text="1">
      <formula>NOT(ISERROR(SEARCH(("1"),(W3))))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6"/>
  <sheetViews>
    <sheetView workbookViewId="0"/>
  </sheetViews>
  <sheetFormatPr defaultColWidth="17.28515625" defaultRowHeight="15.75" customHeight="1" x14ac:dyDescent="0.2"/>
  <cols>
    <col min="1" max="2" width="10.5703125" customWidth="1"/>
    <col min="3" max="3" width="93.85546875" customWidth="1"/>
  </cols>
  <sheetData>
    <row r="3" spans="1:3" ht="15.75" customHeight="1" x14ac:dyDescent="0.2">
      <c r="A3" s="7"/>
      <c r="B3" s="9">
        <f>'Счетчики публикаций'!A$2</f>
        <v>4</v>
      </c>
      <c r="C3" s="10" t="s">
        <v>29</v>
      </c>
    </row>
    <row r="4" spans="1:3" ht="15.75" customHeight="1" x14ac:dyDescent="0.2">
      <c r="A4" s="7"/>
      <c r="B4" s="9">
        <f>'Счетчики публикаций'!B$2</f>
        <v>0</v>
      </c>
      <c r="C4" s="10" t="s">
        <v>30</v>
      </c>
    </row>
    <row r="5" spans="1:3" ht="15.75" customHeight="1" x14ac:dyDescent="0.2">
      <c r="A5" s="7"/>
      <c r="B5" s="9">
        <f>'Счетчики публикаций'!C$2</f>
        <v>0</v>
      </c>
      <c r="C5" s="10" t="s">
        <v>34</v>
      </c>
    </row>
    <row r="6" spans="1:3" ht="15.75" customHeight="1" x14ac:dyDescent="0.2">
      <c r="A6" s="7"/>
      <c r="B6" s="9">
        <f>'Счетчики публикаций'!D$2</f>
        <v>0</v>
      </c>
      <c r="C6" s="10" t="s">
        <v>38</v>
      </c>
    </row>
    <row r="7" spans="1:3" ht="15.75" customHeight="1" x14ac:dyDescent="0.2">
      <c r="A7" s="7"/>
      <c r="B7" s="9">
        <f>'Счетчики публикаций'!E$2</f>
        <v>3</v>
      </c>
      <c r="C7" s="10" t="s">
        <v>41</v>
      </c>
    </row>
    <row r="8" spans="1:3" ht="15.75" customHeight="1" x14ac:dyDescent="0.2">
      <c r="A8" s="7"/>
      <c r="B8" s="9">
        <f>'Счетчики публикаций'!F$2</f>
        <v>1</v>
      </c>
      <c r="C8" s="10" t="s">
        <v>56</v>
      </c>
    </row>
    <row r="9" spans="1:3" ht="15.75" customHeight="1" x14ac:dyDescent="0.2">
      <c r="A9" s="7"/>
      <c r="B9" s="9">
        <f>'Счетчики публикаций'!G$2</f>
        <v>0</v>
      </c>
      <c r="C9" s="10" t="s">
        <v>58</v>
      </c>
    </row>
    <row r="10" spans="1:3" ht="15.75" customHeight="1" x14ac:dyDescent="0.2">
      <c r="A10" s="7"/>
      <c r="B10" s="9">
        <f>'Счетчики публикаций'!H$2</f>
        <v>0</v>
      </c>
      <c r="C10" s="10" t="s">
        <v>67</v>
      </c>
    </row>
    <row r="11" spans="1:3" ht="15.75" customHeight="1" x14ac:dyDescent="0.2">
      <c r="A11" s="7"/>
      <c r="B11" s="9">
        <f>'Счетчики публикаций'!I$2</f>
        <v>6</v>
      </c>
      <c r="C11" s="10" t="s">
        <v>69</v>
      </c>
    </row>
    <row r="12" spans="1:3" ht="15.75" customHeight="1" x14ac:dyDescent="0.2">
      <c r="A12" s="7"/>
      <c r="B12" s="9">
        <f>'Счетчики публикаций'!J$2</f>
        <v>13</v>
      </c>
      <c r="C12" s="10" t="s">
        <v>70</v>
      </c>
    </row>
    <row r="13" spans="1:3" ht="15.75" customHeight="1" x14ac:dyDescent="0.2">
      <c r="A13" s="7"/>
      <c r="B13" s="9">
        <f>'Счетчики публикаций'!V2</f>
        <v>13</v>
      </c>
      <c r="C13" s="20" t="s">
        <v>72</v>
      </c>
    </row>
    <row r="14" spans="1:3" ht="15.75" customHeight="1" x14ac:dyDescent="0.2">
      <c r="A14" s="7"/>
      <c r="B14" s="9">
        <f>'Счетчики публикаций'!K$2</f>
        <v>11</v>
      </c>
      <c r="C14" s="10" t="s">
        <v>76</v>
      </c>
    </row>
    <row r="15" spans="1:3" ht="15.75" customHeight="1" x14ac:dyDescent="0.2">
      <c r="A15" s="7"/>
      <c r="B15" s="9">
        <f>'Счетчики публикаций'!L$2</f>
        <v>1</v>
      </c>
      <c r="C15" s="10" t="s">
        <v>77</v>
      </c>
    </row>
    <row r="16" spans="1:3" ht="15.75" customHeight="1" x14ac:dyDescent="0.2">
      <c r="A16" s="7"/>
      <c r="B16" s="9">
        <f>'Счетчики публикаций'!M$2</f>
        <v>42</v>
      </c>
      <c r="C16" s="10" t="s">
        <v>78</v>
      </c>
    </row>
    <row r="17" spans="1:3" ht="15.75" customHeight="1" x14ac:dyDescent="0.2">
      <c r="A17" s="7"/>
      <c r="B17" s="9">
        <f>'Счетчики публикаций'!N$2</f>
        <v>89</v>
      </c>
      <c r="C17" s="10" t="s">
        <v>81</v>
      </c>
    </row>
    <row r="18" spans="1:3" ht="15.75" customHeight="1" x14ac:dyDescent="0.2">
      <c r="A18" s="7"/>
      <c r="B18" s="9">
        <f>'Счетчики публикаций'!O$2</f>
        <v>5</v>
      </c>
      <c r="C18" s="10" t="s">
        <v>82</v>
      </c>
    </row>
    <row r="19" spans="1:3" ht="15.75" customHeight="1" x14ac:dyDescent="0.2">
      <c r="A19" s="7"/>
      <c r="B19" s="9">
        <f>'Счетчики публикаций'!P$2</f>
        <v>4</v>
      </c>
      <c r="C19" s="10" t="s">
        <v>83</v>
      </c>
    </row>
    <row r="20" spans="1:3" ht="15.75" customHeight="1" x14ac:dyDescent="0.2">
      <c r="A20" s="7"/>
      <c r="B20" s="9">
        <f>'Счетчики публикаций'!Q$2</f>
        <v>32</v>
      </c>
      <c r="C20" s="10" t="s">
        <v>84</v>
      </c>
    </row>
    <row r="21" spans="1:3" ht="15.75" customHeight="1" x14ac:dyDescent="0.2">
      <c r="A21" s="7"/>
      <c r="B21" s="9">
        <f>'Счетчики публикаций'!R$2</f>
        <v>4</v>
      </c>
      <c r="C21" s="10" t="s">
        <v>85</v>
      </c>
    </row>
    <row r="22" spans="1:3" ht="15.75" customHeight="1" x14ac:dyDescent="0.2">
      <c r="A22" s="7"/>
      <c r="B22" s="9">
        <f>'Счетчики публикаций'!S$2</f>
        <v>0</v>
      </c>
      <c r="C22" s="10" t="s">
        <v>86</v>
      </c>
    </row>
    <row r="23" spans="1:3" ht="15.75" customHeight="1" x14ac:dyDescent="0.2">
      <c r="A23" s="7"/>
      <c r="B23" s="9">
        <f>'Счетчики публикаций'!T$2</f>
        <v>0</v>
      </c>
      <c r="C23" s="10" t="s">
        <v>92</v>
      </c>
    </row>
    <row r="24" spans="1:3" ht="15.75" customHeight="1" x14ac:dyDescent="0.2">
      <c r="A24" s="7"/>
      <c r="B24" s="9">
        <f>'Счетчики публикаций'!U$2</f>
        <v>4</v>
      </c>
      <c r="C24" s="56" t="s">
        <v>93</v>
      </c>
    </row>
    <row r="25" spans="1:3" ht="15.75" customHeight="1" x14ac:dyDescent="0.2">
      <c r="B25" s="57"/>
      <c r="C25" s="57"/>
    </row>
    <row r="26" spans="1:3" ht="15.75" customHeight="1" x14ac:dyDescent="0.2">
      <c r="B26" s="86">
        <f>SUM(B3:B24)</f>
        <v>232</v>
      </c>
      <c r="C26" s="57" t="s">
        <v>649</v>
      </c>
    </row>
  </sheetData>
  <sheetProtection algorithmName="SHA-512" hashValue="1S9PGgcIHrB04lXg8BoxR19DIM8NiFTJidcOPysnZkkiYI5jHjXx3Yitc1Sz42tkQPNVVwO0BCkMhfu+K9Hq6A==" saltValue="IboxX/sJuygcgqfbjo6EJA==" spinCount="100000" sheet="1" objects="1" scenarios="1" formatCells="0" formatColumns="0" formatRows="0" insertColumns="0" insertRows="0" insertHyperlinks="0" deleteColumns="0" deleteRow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2"/>
  <sheetViews>
    <sheetView tabSelected="1" workbookViewId="0"/>
  </sheetViews>
  <sheetFormatPr defaultColWidth="17.28515625" defaultRowHeight="15.75" customHeight="1" x14ac:dyDescent="0.2"/>
  <cols>
    <col min="1" max="1" width="25.42578125" customWidth="1"/>
    <col min="2" max="2" width="19" customWidth="1"/>
    <col min="3" max="3" width="23.140625" customWidth="1"/>
    <col min="4" max="4" width="27.5703125" customWidth="1"/>
    <col min="6" max="6" width="29.28515625" customWidth="1"/>
    <col min="7" max="7" width="32.140625" customWidth="1"/>
    <col min="8" max="8" width="25.42578125" customWidth="1"/>
    <col min="9" max="9" width="11.7109375" customWidth="1"/>
    <col min="12" max="12" width="22.28515625" customWidth="1"/>
  </cols>
  <sheetData>
    <row r="1" spans="1:26" ht="15.75" customHeight="1" x14ac:dyDescent="0.2">
      <c r="A1" s="11" t="s">
        <v>26</v>
      </c>
      <c r="B1" s="11" t="s">
        <v>31</v>
      </c>
      <c r="C1" s="11" t="s">
        <v>32</v>
      </c>
      <c r="D1" s="12" t="s">
        <v>33</v>
      </c>
      <c r="E1" s="12" t="s">
        <v>35</v>
      </c>
      <c r="F1" s="12" t="s">
        <v>36</v>
      </c>
      <c r="G1" s="13" t="s">
        <v>37</v>
      </c>
      <c r="H1" s="13" t="s">
        <v>39</v>
      </c>
      <c r="I1" s="15" t="s">
        <v>40</v>
      </c>
      <c r="J1" s="15" t="s">
        <v>54</v>
      </c>
      <c r="K1" s="15" t="s">
        <v>55</v>
      </c>
      <c r="L1" s="15" t="s">
        <v>57</v>
      </c>
      <c r="M1" s="15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15.75" customHeight="1" x14ac:dyDescent="0.2">
      <c r="A2" s="77" t="s">
        <v>492</v>
      </c>
      <c r="B2" s="77" t="s">
        <v>503</v>
      </c>
      <c r="C2" s="77" t="s">
        <v>504</v>
      </c>
      <c r="D2" s="121" t="s">
        <v>505</v>
      </c>
      <c r="E2" s="122" t="s">
        <v>1043</v>
      </c>
      <c r="F2" s="121" t="s">
        <v>1051</v>
      </c>
      <c r="G2" s="125" t="s">
        <v>1053</v>
      </c>
      <c r="H2" s="125" t="s">
        <v>1103</v>
      </c>
      <c r="I2" s="126" t="s">
        <v>1104</v>
      </c>
      <c r="J2" s="126" t="s">
        <v>1109</v>
      </c>
      <c r="K2" s="127" t="s">
        <v>1110</v>
      </c>
      <c r="L2" s="126" t="s">
        <v>1119</v>
      </c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30" x14ac:dyDescent="0.25">
      <c r="A3" s="77" t="s">
        <v>1128</v>
      </c>
      <c r="B3" s="77" t="s">
        <v>1129</v>
      </c>
      <c r="C3" s="77" t="s">
        <v>1130</v>
      </c>
      <c r="D3" s="121" t="s">
        <v>1131</v>
      </c>
      <c r="E3" s="122" t="s">
        <v>1132</v>
      </c>
      <c r="F3" s="121" t="s">
        <v>1133</v>
      </c>
      <c r="G3" s="125" t="s">
        <v>1135</v>
      </c>
      <c r="H3" s="125" t="s">
        <v>1137</v>
      </c>
      <c r="I3" s="126" t="s">
        <v>1138</v>
      </c>
      <c r="J3" s="126" t="s">
        <v>1140</v>
      </c>
      <c r="K3" s="2" t="s">
        <v>1141</v>
      </c>
      <c r="L3" s="126" t="s">
        <v>1142</v>
      </c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1:26" ht="60" x14ac:dyDescent="0.25">
      <c r="A4" s="77" t="s">
        <v>1144</v>
      </c>
      <c r="B4" s="77" t="s">
        <v>1146</v>
      </c>
      <c r="C4" s="77" t="s">
        <v>1147</v>
      </c>
      <c r="D4" s="121" t="s">
        <v>1148</v>
      </c>
      <c r="E4" s="122" t="s">
        <v>1149</v>
      </c>
      <c r="F4" s="121" t="s">
        <v>1150</v>
      </c>
      <c r="G4" s="125" t="s">
        <v>1151</v>
      </c>
      <c r="H4" s="125" t="s">
        <v>1152</v>
      </c>
      <c r="I4" s="128"/>
      <c r="J4" s="128"/>
      <c r="K4" s="2" t="s">
        <v>1153</v>
      </c>
      <c r="L4" s="126" t="s">
        <v>1155</v>
      </c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</row>
    <row r="5" spans="1:26" ht="15" x14ac:dyDescent="0.25">
      <c r="A5" s="77" t="s">
        <v>1157</v>
      </c>
      <c r="B5" s="77" t="s">
        <v>1158</v>
      </c>
      <c r="C5" s="77" t="s">
        <v>1159</v>
      </c>
      <c r="D5" s="121" t="s">
        <v>1160</v>
      </c>
      <c r="E5" s="122" t="s">
        <v>1162</v>
      </c>
      <c r="F5" s="121" t="s">
        <v>1163</v>
      </c>
      <c r="G5" s="125" t="s">
        <v>1164</v>
      </c>
      <c r="H5" s="125" t="s">
        <v>1165</v>
      </c>
      <c r="I5" s="128"/>
      <c r="J5" s="128"/>
      <c r="K5" s="2" t="s">
        <v>1166</v>
      </c>
      <c r="L5" s="126" t="s">
        <v>1167</v>
      </c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</row>
    <row r="6" spans="1:26" ht="75" x14ac:dyDescent="0.25">
      <c r="A6" s="77" t="s">
        <v>1171</v>
      </c>
      <c r="B6" s="77" t="s">
        <v>1172</v>
      </c>
      <c r="C6" s="77" t="s">
        <v>1174</v>
      </c>
      <c r="D6" s="121" t="s">
        <v>1175</v>
      </c>
      <c r="E6" s="122" t="s">
        <v>1177</v>
      </c>
      <c r="F6" s="121" t="s">
        <v>1178</v>
      </c>
      <c r="G6" s="125" t="s">
        <v>1179</v>
      </c>
      <c r="H6" s="125" t="s">
        <v>1180</v>
      </c>
      <c r="I6" s="128"/>
      <c r="J6" s="128"/>
      <c r="K6" s="2" t="s">
        <v>1181</v>
      </c>
      <c r="L6" s="126" t="s">
        <v>1183</v>
      </c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</row>
    <row r="7" spans="1:26" ht="30" x14ac:dyDescent="0.25">
      <c r="A7" s="77" t="s">
        <v>1185</v>
      </c>
      <c r="B7" s="77" t="s">
        <v>1186</v>
      </c>
      <c r="C7" s="77" t="s">
        <v>1187</v>
      </c>
      <c r="D7" s="121" t="s">
        <v>1188</v>
      </c>
      <c r="E7" s="122" t="s">
        <v>1190</v>
      </c>
      <c r="F7" s="121" t="s">
        <v>1192</v>
      </c>
      <c r="G7" s="125" t="s">
        <v>1193</v>
      </c>
      <c r="H7" s="125" t="s">
        <v>1194</v>
      </c>
      <c r="I7" s="128"/>
      <c r="J7" s="128"/>
      <c r="K7" s="2" t="s">
        <v>1195</v>
      </c>
      <c r="L7" s="126" t="s">
        <v>1196</v>
      </c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</row>
    <row r="8" spans="1:26" ht="45" x14ac:dyDescent="0.25">
      <c r="A8" s="77" t="s">
        <v>1199</v>
      </c>
      <c r="B8" s="77" t="s">
        <v>1201</v>
      </c>
      <c r="C8" s="77" t="s">
        <v>1202</v>
      </c>
      <c r="D8" s="121" t="s">
        <v>1204</v>
      </c>
      <c r="E8" s="122" t="s">
        <v>1205</v>
      </c>
      <c r="F8" s="121" t="s">
        <v>1206</v>
      </c>
      <c r="G8" s="125" t="s">
        <v>1208</v>
      </c>
      <c r="H8" s="125" t="s">
        <v>1209</v>
      </c>
      <c r="I8" s="128"/>
      <c r="J8" s="128"/>
      <c r="K8" s="2" t="s">
        <v>1210</v>
      </c>
      <c r="L8" s="126" t="s">
        <v>1211</v>
      </c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</row>
    <row r="9" spans="1:26" ht="30" x14ac:dyDescent="0.25">
      <c r="A9" s="77" t="s">
        <v>1212</v>
      </c>
      <c r="B9" s="77" t="s">
        <v>1214</v>
      </c>
      <c r="C9" s="77" t="s">
        <v>1215</v>
      </c>
      <c r="D9" s="121" t="s">
        <v>1216</v>
      </c>
      <c r="E9" s="122" t="s">
        <v>1218</v>
      </c>
      <c r="F9" s="121" t="s">
        <v>1219</v>
      </c>
      <c r="G9" s="125" t="s">
        <v>1220</v>
      </c>
      <c r="H9" s="125" t="s">
        <v>1221</v>
      </c>
      <c r="I9" s="128"/>
      <c r="J9" s="128"/>
      <c r="K9" s="2" t="s">
        <v>1222</v>
      </c>
      <c r="L9" s="126" t="s">
        <v>1224</v>
      </c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</row>
    <row r="10" spans="1:26" ht="15.75" customHeight="1" x14ac:dyDescent="0.2">
      <c r="A10" s="77" t="s">
        <v>1225</v>
      </c>
      <c r="B10" s="77" t="s">
        <v>1226</v>
      </c>
      <c r="C10" s="77" t="s">
        <v>1227</v>
      </c>
      <c r="D10" s="121" t="s">
        <v>1228</v>
      </c>
      <c r="E10" s="122" t="s">
        <v>1229</v>
      </c>
      <c r="F10" s="121" t="s">
        <v>1231</v>
      </c>
      <c r="G10" s="125" t="s">
        <v>1234</v>
      </c>
      <c r="H10" s="125" t="s">
        <v>1235</v>
      </c>
      <c r="I10" s="128"/>
      <c r="J10" s="128"/>
      <c r="K10" s="128"/>
      <c r="L10" s="126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</row>
    <row r="11" spans="1:26" ht="15.75" customHeight="1" x14ac:dyDescent="0.2">
      <c r="A11" s="77" t="s">
        <v>1238</v>
      </c>
      <c r="B11" s="77" t="s">
        <v>1239</v>
      </c>
      <c r="C11" s="77" t="s">
        <v>1240</v>
      </c>
      <c r="D11" s="121" t="s">
        <v>1241</v>
      </c>
      <c r="E11" s="122" t="s">
        <v>1242</v>
      </c>
      <c r="F11" s="121" t="s">
        <v>1243</v>
      </c>
      <c r="G11" s="125" t="s">
        <v>1244</v>
      </c>
      <c r="H11" s="125" t="s">
        <v>1247</v>
      </c>
      <c r="I11" s="128"/>
      <c r="J11" s="128"/>
      <c r="K11" s="128"/>
      <c r="L11" s="126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</row>
    <row r="12" spans="1:26" ht="15.75" customHeight="1" x14ac:dyDescent="0.2">
      <c r="A12" s="77" t="s">
        <v>1251</v>
      </c>
      <c r="B12" s="77" t="s">
        <v>1252</v>
      </c>
      <c r="C12" s="77" t="s">
        <v>1253</v>
      </c>
      <c r="D12" s="121" t="s">
        <v>1255</v>
      </c>
      <c r="E12" s="122" t="s">
        <v>1256</v>
      </c>
      <c r="F12" s="121" t="s">
        <v>1257</v>
      </c>
      <c r="G12" s="161"/>
      <c r="H12" s="125" t="s">
        <v>1529</v>
      </c>
      <c r="I12" s="128"/>
      <c r="J12" s="128"/>
      <c r="K12" s="128"/>
      <c r="L12" s="126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</row>
    <row r="13" spans="1:26" ht="15.75" customHeight="1" x14ac:dyDescent="0.2">
      <c r="A13" s="77" t="s">
        <v>1532</v>
      </c>
      <c r="B13" s="77" t="s">
        <v>1534</v>
      </c>
      <c r="C13" s="77" t="s">
        <v>1535</v>
      </c>
      <c r="D13" s="121" t="s">
        <v>1537</v>
      </c>
      <c r="E13" s="122" t="s">
        <v>1539</v>
      </c>
      <c r="F13" s="121" t="s">
        <v>1540</v>
      </c>
      <c r="G13" s="161"/>
      <c r="H13" s="128"/>
      <c r="I13" s="128"/>
      <c r="J13" s="128"/>
      <c r="K13" s="128"/>
      <c r="L13" s="126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</row>
    <row r="14" spans="1:26" ht="15.75" customHeight="1" x14ac:dyDescent="0.2">
      <c r="A14" s="77" t="s">
        <v>1544</v>
      </c>
      <c r="B14" s="77" t="s">
        <v>1546</v>
      </c>
      <c r="C14" s="77"/>
      <c r="D14" s="121" t="s">
        <v>1547</v>
      </c>
      <c r="E14" s="122" t="s">
        <v>1548</v>
      </c>
      <c r="F14" s="121" t="s">
        <v>1551</v>
      </c>
      <c r="G14" s="161"/>
      <c r="H14" s="128"/>
      <c r="I14" s="128"/>
      <c r="J14" s="128"/>
      <c r="K14" s="128"/>
      <c r="L14" s="126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</row>
    <row r="15" spans="1:26" ht="15.75" customHeight="1" x14ac:dyDescent="0.2">
      <c r="A15" s="77" t="s">
        <v>1556</v>
      </c>
      <c r="B15" s="77" t="s">
        <v>1557</v>
      </c>
      <c r="C15" s="77"/>
      <c r="D15" s="121" t="s">
        <v>1558</v>
      </c>
      <c r="E15" s="122" t="s">
        <v>1559</v>
      </c>
      <c r="F15" s="121" t="s">
        <v>1560</v>
      </c>
      <c r="G15" s="161"/>
      <c r="H15" s="128"/>
      <c r="I15" s="128"/>
      <c r="J15" s="128"/>
      <c r="K15" s="128"/>
      <c r="L15" s="126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</row>
    <row r="16" spans="1:26" ht="15.75" customHeight="1" x14ac:dyDescent="0.2">
      <c r="A16" s="77" t="s">
        <v>1563</v>
      </c>
      <c r="B16" s="77" t="s">
        <v>1564</v>
      </c>
      <c r="C16" s="77"/>
      <c r="D16" s="121" t="s">
        <v>1567</v>
      </c>
      <c r="E16" s="122" t="s">
        <v>1568</v>
      </c>
      <c r="F16" s="121" t="s">
        <v>1570</v>
      </c>
      <c r="G16" s="161"/>
      <c r="H16" s="128"/>
      <c r="I16" s="128"/>
      <c r="J16" s="128"/>
      <c r="K16" s="128"/>
      <c r="L16" s="126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</row>
    <row r="17" spans="1:26" ht="15.75" customHeight="1" x14ac:dyDescent="0.2">
      <c r="A17" s="77"/>
      <c r="B17" s="77" t="s">
        <v>1574</v>
      </c>
      <c r="C17" s="77"/>
      <c r="D17" s="121" t="s">
        <v>1576</v>
      </c>
      <c r="E17" s="122" t="s">
        <v>1578</v>
      </c>
      <c r="F17" s="121" t="s">
        <v>1579</v>
      </c>
      <c r="G17" s="161"/>
      <c r="H17" s="128"/>
      <c r="I17" s="128"/>
      <c r="J17" s="128"/>
      <c r="K17" s="128"/>
      <c r="L17" s="126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</row>
    <row r="18" spans="1:26" ht="15.75" customHeight="1" x14ac:dyDescent="0.2">
      <c r="A18" s="77"/>
      <c r="B18" s="77" t="s">
        <v>1583</v>
      </c>
      <c r="C18" s="77"/>
      <c r="D18" s="121" t="s">
        <v>1587</v>
      </c>
      <c r="E18" s="122" t="s">
        <v>1588</v>
      </c>
      <c r="F18" s="121" t="s">
        <v>1589</v>
      </c>
      <c r="G18" s="161"/>
      <c r="H18" s="128"/>
      <c r="I18" s="128"/>
      <c r="J18" s="128"/>
      <c r="K18" s="128"/>
      <c r="L18" s="126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</row>
    <row r="19" spans="1:26" ht="15.75" customHeight="1" x14ac:dyDescent="0.2">
      <c r="A19" s="77"/>
      <c r="B19" s="77" t="s">
        <v>1592</v>
      </c>
      <c r="C19" s="77"/>
      <c r="D19" s="121" t="s">
        <v>1594</v>
      </c>
      <c r="E19" s="122" t="s">
        <v>1595</v>
      </c>
      <c r="F19" s="121" t="s">
        <v>1596</v>
      </c>
      <c r="G19" s="161"/>
      <c r="H19" s="128"/>
      <c r="I19" s="128"/>
      <c r="J19" s="128"/>
      <c r="K19" s="128"/>
      <c r="L19" s="126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</row>
    <row r="20" spans="1:26" ht="15.75" customHeight="1" x14ac:dyDescent="0.2">
      <c r="A20" s="77"/>
      <c r="B20" s="77" t="s">
        <v>1602</v>
      </c>
      <c r="C20" s="77"/>
      <c r="D20" s="121" t="s">
        <v>1605</v>
      </c>
      <c r="E20" s="122" t="s">
        <v>1606</v>
      </c>
      <c r="F20" s="121" t="s">
        <v>1607</v>
      </c>
      <c r="G20" s="161"/>
      <c r="H20" s="128"/>
      <c r="I20" s="128"/>
      <c r="J20" s="128"/>
      <c r="K20" s="128"/>
      <c r="L20" s="126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</row>
    <row r="21" spans="1:26" ht="15.75" customHeight="1" x14ac:dyDescent="0.2">
      <c r="A21" s="77"/>
      <c r="B21" s="77" t="s">
        <v>1611</v>
      </c>
      <c r="C21" s="77"/>
      <c r="D21" s="121" t="s">
        <v>1614</v>
      </c>
      <c r="E21" s="122" t="s">
        <v>1616</v>
      </c>
      <c r="F21" s="121" t="s">
        <v>1617</v>
      </c>
      <c r="G21" s="161"/>
      <c r="H21" s="128"/>
      <c r="I21" s="128"/>
      <c r="J21" s="128"/>
      <c r="K21" s="128"/>
      <c r="L21" s="126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</row>
    <row r="22" spans="1:26" ht="15.75" customHeight="1" x14ac:dyDescent="0.2">
      <c r="A22" s="77"/>
      <c r="B22" s="77" t="s">
        <v>1620</v>
      </c>
      <c r="C22" s="77"/>
      <c r="D22" s="121" t="s">
        <v>1621</v>
      </c>
      <c r="E22" s="122" t="s">
        <v>1622</v>
      </c>
      <c r="F22" s="121" t="s">
        <v>1623</v>
      </c>
      <c r="G22" s="161"/>
      <c r="H22" s="128"/>
      <c r="I22" s="128"/>
      <c r="J22" s="128"/>
      <c r="K22" s="128"/>
      <c r="L22" s="126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</row>
    <row r="23" spans="1:26" ht="15.75" customHeight="1" x14ac:dyDescent="0.2">
      <c r="A23" s="77"/>
      <c r="B23" s="77" t="s">
        <v>1630</v>
      </c>
      <c r="C23" s="77"/>
      <c r="D23" s="164" t="s">
        <v>1631</v>
      </c>
      <c r="E23" s="122" t="s">
        <v>1647</v>
      </c>
      <c r="F23" s="121" t="s">
        <v>1648</v>
      </c>
      <c r="G23" s="161"/>
      <c r="H23" s="128"/>
      <c r="I23" s="128"/>
      <c r="J23" s="128"/>
      <c r="K23" s="128"/>
      <c r="L23" s="126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</row>
    <row r="24" spans="1:26" ht="15.75" customHeight="1" x14ac:dyDescent="0.2">
      <c r="A24" s="77"/>
      <c r="B24" s="77" t="s">
        <v>1649</v>
      </c>
      <c r="C24" s="77"/>
      <c r="D24" s="121"/>
      <c r="E24" s="122" t="s">
        <v>1650</v>
      </c>
      <c r="F24" s="121" t="s">
        <v>1651</v>
      </c>
      <c r="G24" s="161"/>
      <c r="H24" s="128"/>
      <c r="I24" s="128"/>
      <c r="J24" s="128"/>
      <c r="K24" s="128"/>
      <c r="L24" s="126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</row>
    <row r="25" spans="1:26" ht="15.75" customHeight="1" x14ac:dyDescent="0.2">
      <c r="A25" s="77"/>
      <c r="B25" s="77" t="s">
        <v>1652</v>
      </c>
      <c r="C25" s="77"/>
      <c r="D25" s="121"/>
      <c r="E25" s="122" t="s">
        <v>1653</v>
      </c>
      <c r="F25" s="121" t="s">
        <v>1654</v>
      </c>
      <c r="G25" s="161"/>
      <c r="H25" s="128"/>
      <c r="I25" s="128"/>
      <c r="J25" s="128"/>
      <c r="K25" s="128"/>
      <c r="L25" s="126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</row>
    <row r="26" spans="1:26" ht="15.75" customHeight="1" x14ac:dyDescent="0.2">
      <c r="A26" s="77"/>
      <c r="B26" s="77" t="s">
        <v>1655</v>
      </c>
      <c r="C26" s="77"/>
      <c r="D26" s="121"/>
      <c r="E26" s="180"/>
      <c r="F26" s="121" t="s">
        <v>1927</v>
      </c>
      <c r="G26" s="161"/>
      <c r="H26" s="128"/>
      <c r="I26" s="128"/>
      <c r="J26" s="128"/>
      <c r="K26" s="128"/>
      <c r="L26" s="126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</row>
    <row r="27" spans="1:26" ht="15.75" customHeight="1" x14ac:dyDescent="0.2">
      <c r="A27" s="77"/>
      <c r="B27" s="77" t="s">
        <v>1933</v>
      </c>
      <c r="C27" s="77"/>
      <c r="D27" s="121"/>
      <c r="E27" s="180"/>
      <c r="F27" s="121" t="s">
        <v>1935</v>
      </c>
      <c r="G27" s="161"/>
      <c r="H27" s="128"/>
      <c r="I27" s="128"/>
      <c r="J27" s="128"/>
      <c r="K27" s="128"/>
      <c r="L27" s="126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</row>
    <row r="28" spans="1:26" ht="15.75" customHeight="1" x14ac:dyDescent="0.2">
      <c r="A28" s="77"/>
      <c r="B28" s="77" t="s">
        <v>1940</v>
      </c>
      <c r="C28" s="77"/>
      <c r="D28" s="121"/>
      <c r="E28" s="180"/>
      <c r="F28" s="121" t="s">
        <v>1942</v>
      </c>
      <c r="G28" s="161"/>
      <c r="H28" s="128"/>
      <c r="I28" s="128"/>
      <c r="J28" s="128"/>
      <c r="K28" s="128"/>
      <c r="L28" s="126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</row>
    <row r="29" spans="1:26" ht="15.75" customHeight="1" x14ac:dyDescent="0.2">
      <c r="A29" s="77"/>
      <c r="B29" s="77" t="s">
        <v>1949</v>
      </c>
      <c r="C29" s="77"/>
      <c r="D29" s="121"/>
      <c r="E29" s="180"/>
      <c r="F29" s="121" t="s">
        <v>1951</v>
      </c>
      <c r="G29" s="161"/>
      <c r="H29" s="128"/>
      <c r="I29" s="128"/>
      <c r="J29" s="128"/>
      <c r="K29" s="128"/>
      <c r="L29" s="126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</row>
    <row r="30" spans="1:26" ht="15.75" customHeight="1" x14ac:dyDescent="0.2">
      <c r="A30" s="77"/>
      <c r="B30" s="77" t="s">
        <v>1956</v>
      </c>
      <c r="C30" s="77"/>
      <c r="D30" s="121"/>
      <c r="E30" s="180"/>
      <c r="F30" s="121" t="s">
        <v>1960</v>
      </c>
      <c r="G30" s="161"/>
      <c r="H30" s="128"/>
      <c r="I30" s="128"/>
      <c r="J30" s="128"/>
      <c r="K30" s="128"/>
      <c r="L30" s="126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15.75" customHeight="1" x14ac:dyDescent="0.2">
      <c r="A31" s="77"/>
      <c r="B31" s="77" t="s">
        <v>1962</v>
      </c>
      <c r="C31" s="77"/>
      <c r="D31" s="121"/>
      <c r="E31" s="180"/>
      <c r="F31" s="121" t="s">
        <v>1964</v>
      </c>
      <c r="G31" s="161"/>
      <c r="H31" s="128"/>
      <c r="I31" s="128"/>
      <c r="J31" s="128"/>
      <c r="K31" s="128"/>
      <c r="L31" s="126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</row>
    <row r="32" spans="1:26" ht="15.75" customHeight="1" x14ac:dyDescent="0.2">
      <c r="A32" s="77"/>
      <c r="B32" s="77" t="s">
        <v>1968</v>
      </c>
      <c r="C32" s="77"/>
      <c r="D32" s="121"/>
      <c r="E32" s="180"/>
      <c r="F32" s="121" t="s">
        <v>1969</v>
      </c>
      <c r="G32" s="161"/>
      <c r="H32" s="128"/>
      <c r="I32" s="128"/>
      <c r="J32" s="128"/>
      <c r="K32" s="128"/>
      <c r="L32" s="126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</row>
    <row r="33" spans="1:26" ht="15.75" customHeight="1" x14ac:dyDescent="0.2">
      <c r="A33" s="77"/>
      <c r="B33" s="77" t="s">
        <v>1972</v>
      </c>
      <c r="C33" s="77"/>
      <c r="D33" s="121"/>
      <c r="E33" s="180"/>
      <c r="F33" s="121" t="s">
        <v>1973</v>
      </c>
      <c r="G33" s="161"/>
      <c r="H33" s="128"/>
      <c r="I33" s="128"/>
      <c r="J33" s="128"/>
      <c r="K33" s="128"/>
      <c r="L33" s="126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</row>
    <row r="34" spans="1:26" ht="15.75" customHeight="1" x14ac:dyDescent="0.2">
      <c r="A34" s="77"/>
      <c r="B34" s="77" t="s">
        <v>1975</v>
      </c>
      <c r="C34" s="77"/>
      <c r="D34" s="121"/>
      <c r="E34" s="180"/>
      <c r="F34" s="121" t="s">
        <v>1977</v>
      </c>
      <c r="G34" s="161"/>
      <c r="H34" s="128"/>
      <c r="I34" s="128"/>
      <c r="J34" s="128"/>
      <c r="K34" s="128"/>
      <c r="L34" s="126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</row>
    <row r="35" spans="1:26" ht="12.75" x14ac:dyDescent="0.2">
      <c r="A35" s="77"/>
      <c r="B35" s="77" t="s">
        <v>1980</v>
      </c>
      <c r="C35" s="77"/>
      <c r="D35" s="121"/>
      <c r="E35" s="180"/>
      <c r="F35" s="121" t="s">
        <v>1981</v>
      </c>
      <c r="G35" s="161"/>
      <c r="H35" s="128"/>
      <c r="I35" s="128"/>
      <c r="J35" s="128"/>
      <c r="K35" s="128"/>
      <c r="L35" s="126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</row>
    <row r="36" spans="1:26" ht="25.5" x14ac:dyDescent="0.2">
      <c r="A36" s="77"/>
      <c r="B36" s="77" t="s">
        <v>1984</v>
      </c>
      <c r="C36" s="77"/>
      <c r="D36" s="121"/>
      <c r="E36" s="180"/>
      <c r="F36" s="121" t="s">
        <v>1986</v>
      </c>
      <c r="G36" s="161"/>
      <c r="H36" s="128"/>
      <c r="I36" s="128"/>
      <c r="J36" s="128"/>
      <c r="K36" s="128"/>
      <c r="L36" s="126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</row>
    <row r="37" spans="1:26" ht="12.75" x14ac:dyDescent="0.2">
      <c r="A37" s="77"/>
      <c r="B37" s="77" t="s">
        <v>1991</v>
      </c>
      <c r="C37" s="77"/>
      <c r="D37" s="121"/>
      <c r="E37" s="180"/>
      <c r="F37" s="121" t="s">
        <v>1993</v>
      </c>
      <c r="G37" s="161"/>
      <c r="H37" s="128"/>
      <c r="I37" s="128"/>
      <c r="J37" s="128"/>
      <c r="K37" s="128"/>
      <c r="L37" s="126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</row>
    <row r="38" spans="1:26" ht="12.75" x14ac:dyDescent="0.2">
      <c r="A38" s="77"/>
      <c r="B38" s="77" t="s">
        <v>1997</v>
      </c>
      <c r="C38" s="77"/>
      <c r="D38" s="121"/>
      <c r="E38" s="180"/>
      <c r="F38" s="121" t="s">
        <v>1998</v>
      </c>
      <c r="G38" s="161"/>
      <c r="H38" s="128"/>
      <c r="I38" s="128"/>
      <c r="J38" s="128"/>
      <c r="K38" s="128"/>
      <c r="L38" s="126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</row>
    <row r="39" spans="1:26" ht="12.75" x14ac:dyDescent="0.2">
      <c r="A39" s="77"/>
      <c r="B39" s="77" t="s">
        <v>1999</v>
      </c>
      <c r="C39" s="77"/>
      <c r="D39" s="121"/>
      <c r="E39" s="180"/>
      <c r="F39" s="121" t="s">
        <v>2001</v>
      </c>
      <c r="G39" s="161"/>
      <c r="H39" s="128"/>
      <c r="I39" s="128"/>
      <c r="J39" s="128"/>
      <c r="K39" s="128"/>
      <c r="L39" s="126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</row>
    <row r="40" spans="1:26" ht="12.75" x14ac:dyDescent="0.2">
      <c r="A40" s="77"/>
      <c r="B40" s="77" t="s">
        <v>2004</v>
      </c>
      <c r="C40" s="77"/>
      <c r="D40" s="121"/>
      <c r="E40" s="180"/>
      <c r="F40" s="121" t="s">
        <v>2005</v>
      </c>
      <c r="G40" s="161"/>
      <c r="H40" s="128"/>
      <c r="I40" s="128"/>
      <c r="J40" s="128"/>
      <c r="K40" s="128"/>
      <c r="L40" s="126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12.75" x14ac:dyDescent="0.2">
      <c r="A41" s="77"/>
      <c r="B41" s="77" t="s">
        <v>2007</v>
      </c>
      <c r="C41" s="77"/>
      <c r="D41" s="121"/>
      <c r="E41" s="180"/>
      <c r="F41" s="121" t="s">
        <v>2009</v>
      </c>
      <c r="G41" s="161"/>
      <c r="H41" s="128"/>
      <c r="I41" s="128"/>
      <c r="J41" s="128"/>
      <c r="K41" s="128"/>
      <c r="L41" s="126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</row>
    <row r="42" spans="1:26" ht="12.75" x14ac:dyDescent="0.2">
      <c r="A42" s="77"/>
      <c r="B42" s="182" t="s">
        <v>2010</v>
      </c>
      <c r="C42" s="77"/>
      <c r="D42" s="121"/>
      <c r="E42" s="180"/>
      <c r="F42" s="121" t="s">
        <v>2012</v>
      </c>
      <c r="G42" s="161"/>
      <c r="H42" s="128"/>
      <c r="I42" s="128"/>
      <c r="J42" s="128"/>
      <c r="K42" s="128"/>
      <c r="L42" s="126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</row>
    <row r="43" spans="1:26" ht="12.75" x14ac:dyDescent="0.2">
      <c r="A43" s="77"/>
      <c r="B43" s="77" t="s">
        <v>2013</v>
      </c>
      <c r="C43" s="77"/>
      <c r="D43" s="121"/>
      <c r="E43" s="180"/>
      <c r="F43" s="121" t="s">
        <v>2014</v>
      </c>
      <c r="G43" s="161"/>
      <c r="H43" s="128"/>
      <c r="I43" s="128"/>
      <c r="J43" s="128"/>
      <c r="K43" s="128"/>
      <c r="L43" s="126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</row>
    <row r="44" spans="1:26" ht="12.75" x14ac:dyDescent="0.2">
      <c r="A44" s="77"/>
      <c r="B44" s="77" t="s">
        <v>2015</v>
      </c>
      <c r="C44" s="77"/>
      <c r="D44" s="121"/>
      <c r="E44" s="180"/>
      <c r="F44" s="121" t="s">
        <v>2016</v>
      </c>
      <c r="G44" s="161"/>
      <c r="H44" s="128"/>
      <c r="I44" s="128"/>
      <c r="J44" s="128"/>
      <c r="K44" s="128"/>
      <c r="L44" s="126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</row>
    <row r="45" spans="1:26" ht="12.75" x14ac:dyDescent="0.2">
      <c r="A45" s="77"/>
      <c r="B45" s="77" t="s">
        <v>2017</v>
      </c>
      <c r="C45" s="77"/>
      <c r="D45" s="121"/>
      <c r="E45" s="180"/>
      <c r="F45" s="121" t="s">
        <v>2018</v>
      </c>
      <c r="G45" s="161"/>
      <c r="H45" s="128"/>
      <c r="I45" s="128"/>
      <c r="J45" s="128"/>
      <c r="K45" s="128"/>
      <c r="L45" s="126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</row>
    <row r="46" spans="1:26" ht="12.75" x14ac:dyDescent="0.2">
      <c r="A46" s="77"/>
      <c r="B46" s="77" t="s">
        <v>2019</v>
      </c>
      <c r="C46" s="77"/>
      <c r="D46" s="121"/>
      <c r="E46" s="180"/>
      <c r="F46" s="121" t="s">
        <v>2020</v>
      </c>
      <c r="G46" s="161"/>
      <c r="H46" s="128"/>
      <c r="I46" s="128"/>
      <c r="J46" s="128"/>
      <c r="K46" s="128"/>
      <c r="L46" s="126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</row>
    <row r="47" spans="1:26" ht="25.5" x14ac:dyDescent="0.2">
      <c r="A47" s="77"/>
      <c r="B47" s="77" t="s">
        <v>2021</v>
      </c>
      <c r="C47" s="77"/>
      <c r="D47" s="121"/>
      <c r="E47" s="180"/>
      <c r="F47" s="121" t="s">
        <v>2022</v>
      </c>
      <c r="G47" s="161"/>
      <c r="H47" s="128"/>
      <c r="I47" s="128"/>
      <c r="J47" s="128"/>
      <c r="K47" s="128"/>
      <c r="L47" s="126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</row>
    <row r="48" spans="1:26" ht="25.5" x14ac:dyDescent="0.2">
      <c r="A48" s="77"/>
      <c r="B48" s="77" t="s">
        <v>2023</v>
      </c>
      <c r="C48" s="77"/>
      <c r="D48" s="121"/>
      <c r="E48" s="180"/>
      <c r="F48" s="121" t="s">
        <v>2024</v>
      </c>
      <c r="G48" s="161"/>
      <c r="H48" s="128"/>
      <c r="I48" s="128"/>
      <c r="J48" s="128"/>
      <c r="K48" s="128"/>
      <c r="L48" s="126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</row>
    <row r="49" spans="1:26" ht="25.5" x14ac:dyDescent="0.2">
      <c r="A49" s="77"/>
      <c r="B49" s="77"/>
      <c r="C49" s="77"/>
      <c r="D49" s="121"/>
      <c r="E49" s="180"/>
      <c r="F49" s="121" t="s">
        <v>2025</v>
      </c>
      <c r="G49" s="161"/>
      <c r="H49" s="128"/>
      <c r="I49" s="128"/>
      <c r="J49" s="128"/>
      <c r="K49" s="128"/>
      <c r="L49" s="126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</row>
    <row r="50" spans="1:26" ht="12.75" x14ac:dyDescent="0.2">
      <c r="A50" s="77"/>
      <c r="B50" s="77"/>
      <c r="C50" s="77"/>
      <c r="D50" s="121"/>
      <c r="E50" s="180"/>
      <c r="F50" s="121" t="s">
        <v>2026</v>
      </c>
      <c r="G50" s="161"/>
      <c r="H50" s="128"/>
      <c r="I50" s="128"/>
      <c r="J50" s="128"/>
      <c r="K50" s="128"/>
      <c r="L50" s="126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</row>
    <row r="51" spans="1:26" ht="12.75" x14ac:dyDescent="0.2">
      <c r="A51" s="77"/>
      <c r="B51" s="77"/>
      <c r="C51" s="77"/>
      <c r="D51" s="121"/>
      <c r="E51" s="180"/>
      <c r="F51" s="121" t="s">
        <v>2027</v>
      </c>
      <c r="G51" s="161"/>
      <c r="H51" s="128"/>
      <c r="I51" s="128"/>
      <c r="J51" s="128"/>
      <c r="K51" s="128"/>
      <c r="L51" s="126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</row>
    <row r="52" spans="1:26" ht="12.75" x14ac:dyDescent="0.2">
      <c r="A52" s="77"/>
      <c r="B52" s="77"/>
      <c r="C52" s="77"/>
      <c r="D52" s="121"/>
      <c r="E52" s="180"/>
      <c r="F52" s="121" t="s">
        <v>2028</v>
      </c>
      <c r="G52" s="161"/>
      <c r="H52" s="128"/>
      <c r="I52" s="128"/>
      <c r="J52" s="128"/>
      <c r="K52" s="128"/>
      <c r="L52" s="126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</row>
    <row r="53" spans="1:26" ht="12.75" x14ac:dyDescent="0.2">
      <c r="A53" s="77"/>
      <c r="B53" s="77"/>
      <c r="C53" s="77"/>
      <c r="D53" s="121"/>
      <c r="E53" s="180"/>
      <c r="F53" s="121" t="s">
        <v>2029</v>
      </c>
      <c r="G53" s="161"/>
      <c r="H53" s="128"/>
      <c r="I53" s="128"/>
      <c r="J53" s="128"/>
      <c r="K53" s="128"/>
      <c r="L53" s="126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</row>
    <row r="54" spans="1:26" ht="12.75" x14ac:dyDescent="0.2">
      <c r="A54" s="77"/>
      <c r="B54" s="77"/>
      <c r="C54" s="77"/>
      <c r="D54" s="121"/>
      <c r="E54" s="180"/>
      <c r="F54" s="121" t="s">
        <v>2030</v>
      </c>
      <c r="G54" s="161"/>
      <c r="H54" s="128"/>
      <c r="I54" s="128"/>
      <c r="J54" s="128"/>
      <c r="K54" s="128"/>
      <c r="L54" s="126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</row>
    <row r="55" spans="1:26" ht="12.75" x14ac:dyDescent="0.2">
      <c r="A55" s="77"/>
      <c r="B55" s="77"/>
      <c r="C55" s="77"/>
      <c r="D55" s="121"/>
      <c r="E55" s="180"/>
      <c r="F55" s="121" t="s">
        <v>2032</v>
      </c>
      <c r="G55" s="161"/>
      <c r="H55" s="128"/>
      <c r="I55" s="128"/>
      <c r="J55" s="128"/>
      <c r="K55" s="128"/>
      <c r="L55" s="126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</row>
    <row r="56" spans="1:26" ht="12.75" x14ac:dyDescent="0.2">
      <c r="A56" s="77"/>
      <c r="B56" s="77"/>
      <c r="C56" s="77"/>
      <c r="D56" s="121"/>
      <c r="E56" s="180"/>
      <c r="F56" s="121" t="s">
        <v>2034</v>
      </c>
      <c r="G56" s="161"/>
      <c r="H56" s="128"/>
      <c r="I56" s="128"/>
      <c r="J56" s="128"/>
      <c r="K56" s="128"/>
      <c r="L56" s="126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</row>
    <row r="57" spans="1:26" ht="12.75" x14ac:dyDescent="0.2">
      <c r="A57" s="77"/>
      <c r="B57" s="77"/>
      <c r="C57" s="77"/>
      <c r="D57" s="121"/>
      <c r="E57" s="180"/>
      <c r="F57" s="121" t="s">
        <v>2036</v>
      </c>
      <c r="G57" s="161"/>
      <c r="H57" s="128"/>
      <c r="I57" s="128"/>
      <c r="J57" s="128"/>
      <c r="K57" s="128"/>
      <c r="L57" s="126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</row>
    <row r="58" spans="1:26" ht="12.75" x14ac:dyDescent="0.2">
      <c r="A58" s="77"/>
      <c r="B58" s="77"/>
      <c r="C58" s="77"/>
      <c r="D58" s="121"/>
      <c r="E58" s="180"/>
      <c r="F58" s="121" t="s">
        <v>2039</v>
      </c>
      <c r="G58" s="161"/>
      <c r="H58" s="128"/>
      <c r="I58" s="128"/>
      <c r="J58" s="128"/>
      <c r="K58" s="128"/>
      <c r="L58" s="126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</row>
    <row r="59" spans="1:26" ht="12.75" x14ac:dyDescent="0.2">
      <c r="A59" s="77"/>
      <c r="B59" s="77"/>
      <c r="C59" s="77"/>
      <c r="D59" s="121"/>
      <c r="E59" s="180"/>
      <c r="F59" s="121" t="s">
        <v>2040</v>
      </c>
      <c r="G59" s="161"/>
      <c r="H59" s="128"/>
      <c r="I59" s="128"/>
      <c r="J59" s="128"/>
      <c r="K59" s="128"/>
      <c r="L59" s="126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</row>
    <row r="60" spans="1:26" ht="12.75" x14ac:dyDescent="0.2">
      <c r="A60" s="77"/>
      <c r="B60" s="77"/>
      <c r="C60" s="77"/>
      <c r="D60" s="121"/>
      <c r="E60" s="180"/>
      <c r="F60" s="121" t="s">
        <v>2043</v>
      </c>
      <c r="G60" s="161"/>
      <c r="H60" s="128"/>
      <c r="I60" s="128"/>
      <c r="J60" s="128"/>
      <c r="K60" s="128"/>
      <c r="L60" s="126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</row>
    <row r="61" spans="1:26" ht="12.75" x14ac:dyDescent="0.2">
      <c r="A61" s="77"/>
      <c r="B61" s="77"/>
      <c r="C61" s="77"/>
      <c r="D61" s="121"/>
      <c r="E61" s="180"/>
      <c r="F61" s="121" t="s">
        <v>2045</v>
      </c>
      <c r="G61" s="161"/>
      <c r="H61" s="128"/>
      <c r="I61" s="128"/>
      <c r="J61" s="128"/>
      <c r="K61" s="128"/>
      <c r="L61" s="126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</row>
    <row r="62" spans="1:26" ht="12.75" x14ac:dyDescent="0.2">
      <c r="A62" s="77"/>
      <c r="B62" s="77"/>
      <c r="C62" s="77"/>
      <c r="D62" s="121"/>
      <c r="E62" s="180"/>
      <c r="F62" s="121" t="s">
        <v>2052</v>
      </c>
      <c r="G62" s="161"/>
      <c r="H62" s="128"/>
      <c r="I62" s="128"/>
      <c r="J62" s="128"/>
      <c r="K62" s="128"/>
      <c r="L62" s="126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</row>
    <row r="63" spans="1:26" ht="12.75" x14ac:dyDescent="0.2">
      <c r="A63" s="77"/>
      <c r="B63" s="77"/>
      <c r="C63" s="77"/>
      <c r="D63" s="121"/>
      <c r="E63" s="180"/>
      <c r="F63" s="121" t="s">
        <v>2054</v>
      </c>
      <c r="G63" s="161"/>
      <c r="H63" s="128"/>
      <c r="I63" s="128"/>
      <c r="J63" s="128"/>
      <c r="K63" s="128"/>
      <c r="L63" s="126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</row>
    <row r="64" spans="1:26" ht="12.75" x14ac:dyDescent="0.2">
      <c r="A64" s="77"/>
      <c r="B64" s="77"/>
      <c r="C64" s="77"/>
      <c r="D64" s="121"/>
      <c r="E64" s="180"/>
      <c r="F64" s="121" t="s">
        <v>2067</v>
      </c>
      <c r="G64" s="161"/>
      <c r="H64" s="128"/>
      <c r="I64" s="128"/>
      <c r="J64" s="128"/>
      <c r="K64" s="128"/>
      <c r="L64" s="126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</row>
    <row r="65" spans="1:26" ht="12.75" x14ac:dyDescent="0.2">
      <c r="A65" s="77"/>
      <c r="B65" s="77"/>
      <c r="C65" s="77"/>
      <c r="D65" s="121"/>
      <c r="E65" s="180"/>
      <c r="F65" s="121" t="s">
        <v>2070</v>
      </c>
      <c r="G65" s="161"/>
      <c r="H65" s="128"/>
      <c r="I65" s="128"/>
      <c r="J65" s="128"/>
      <c r="K65" s="128"/>
      <c r="L65" s="126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</row>
    <row r="66" spans="1:26" ht="12.75" x14ac:dyDescent="0.2">
      <c r="A66" s="77"/>
      <c r="B66" s="77"/>
      <c r="C66" s="77"/>
      <c r="D66" s="121"/>
      <c r="E66" s="180"/>
      <c r="F66" s="121" t="s">
        <v>2074</v>
      </c>
      <c r="G66" s="161"/>
      <c r="H66" s="128"/>
      <c r="I66" s="128"/>
      <c r="J66" s="128"/>
      <c r="K66" s="128"/>
      <c r="L66" s="126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</row>
    <row r="67" spans="1:26" ht="12.75" x14ac:dyDescent="0.2">
      <c r="A67" s="77"/>
      <c r="B67" s="77"/>
      <c r="C67" s="77"/>
      <c r="D67" s="121"/>
      <c r="E67" s="180"/>
      <c r="F67" s="121" t="s">
        <v>2083</v>
      </c>
      <c r="G67" s="161"/>
      <c r="H67" s="128"/>
      <c r="I67" s="128"/>
      <c r="J67" s="128"/>
      <c r="K67" s="128"/>
      <c r="L67" s="126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</row>
    <row r="68" spans="1:26" ht="12.75" x14ac:dyDescent="0.2">
      <c r="A68" s="77"/>
      <c r="B68" s="77"/>
      <c r="C68" s="77"/>
      <c r="D68" s="121"/>
      <c r="E68" s="180"/>
      <c r="F68" s="121" t="s">
        <v>2089</v>
      </c>
      <c r="G68" s="161"/>
      <c r="H68" s="128"/>
      <c r="I68" s="128"/>
      <c r="J68" s="128"/>
      <c r="K68" s="128"/>
      <c r="L68" s="126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</row>
    <row r="69" spans="1:26" ht="12.75" x14ac:dyDescent="0.2">
      <c r="A69" s="77"/>
      <c r="B69" s="77"/>
      <c r="C69" s="77"/>
      <c r="D69" s="121"/>
      <c r="E69" s="180"/>
      <c r="F69" s="121" t="s">
        <v>2093</v>
      </c>
      <c r="G69" s="161"/>
      <c r="H69" s="128"/>
      <c r="I69" s="128"/>
      <c r="J69" s="128"/>
      <c r="K69" s="128"/>
      <c r="L69" s="126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</row>
    <row r="70" spans="1:26" ht="12.75" x14ac:dyDescent="0.2">
      <c r="A70" s="77"/>
      <c r="B70" s="77"/>
      <c r="C70" s="77"/>
      <c r="D70" s="121"/>
      <c r="E70" s="180"/>
      <c r="F70" s="121" t="s">
        <v>2095</v>
      </c>
      <c r="G70" s="161"/>
      <c r="H70" s="128"/>
      <c r="I70" s="128"/>
      <c r="J70" s="128"/>
      <c r="K70" s="128"/>
      <c r="L70" s="126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</row>
    <row r="71" spans="1:26" ht="12.75" x14ac:dyDescent="0.2">
      <c r="A71" s="77"/>
      <c r="B71" s="77"/>
      <c r="C71" s="77"/>
      <c r="D71" s="121"/>
      <c r="E71" s="180"/>
      <c r="F71" s="121" t="s">
        <v>2102</v>
      </c>
      <c r="G71" s="161"/>
      <c r="H71" s="128"/>
      <c r="I71" s="128"/>
      <c r="J71" s="128"/>
      <c r="K71" s="128"/>
      <c r="L71" s="126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</row>
    <row r="72" spans="1:26" ht="12.75" x14ac:dyDescent="0.2">
      <c r="A72" s="77"/>
      <c r="B72" s="77"/>
      <c r="C72" s="77"/>
      <c r="D72" s="121"/>
      <c r="E72" s="180"/>
      <c r="F72" s="121" t="s">
        <v>2105</v>
      </c>
      <c r="G72" s="161"/>
      <c r="H72" s="128"/>
      <c r="I72" s="128"/>
      <c r="J72" s="128"/>
      <c r="K72" s="128"/>
      <c r="L72" s="126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</row>
    <row r="73" spans="1:26" ht="12.75" x14ac:dyDescent="0.2">
      <c r="A73" s="77"/>
      <c r="B73" s="77"/>
      <c r="C73" s="77"/>
      <c r="D73" s="121"/>
      <c r="E73" s="180"/>
      <c r="F73" s="121" t="s">
        <v>2110</v>
      </c>
      <c r="G73" s="161"/>
      <c r="H73" s="128"/>
      <c r="I73" s="128"/>
      <c r="J73" s="128"/>
      <c r="K73" s="128"/>
      <c r="L73" s="126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</row>
    <row r="74" spans="1:26" ht="12.75" x14ac:dyDescent="0.2">
      <c r="A74" s="77"/>
      <c r="B74" s="77"/>
      <c r="C74" s="77"/>
      <c r="D74" s="121"/>
      <c r="E74" s="180"/>
      <c r="F74" s="121" t="s">
        <v>2112</v>
      </c>
      <c r="G74" s="161"/>
      <c r="H74" s="128"/>
      <c r="I74" s="128"/>
      <c r="J74" s="128"/>
      <c r="K74" s="128"/>
      <c r="L74" s="126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</row>
    <row r="75" spans="1:26" ht="12.75" x14ac:dyDescent="0.2">
      <c r="A75" s="77"/>
      <c r="B75" s="77"/>
      <c r="C75" s="77"/>
      <c r="D75" s="121"/>
      <c r="E75" s="180"/>
      <c r="F75" s="121" t="s">
        <v>2119</v>
      </c>
      <c r="G75" s="161"/>
      <c r="H75" s="128"/>
      <c r="I75" s="128"/>
      <c r="J75" s="128"/>
      <c r="K75" s="128"/>
      <c r="L75" s="126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</row>
    <row r="76" spans="1:26" ht="12.75" x14ac:dyDescent="0.2">
      <c r="A76" s="77"/>
      <c r="B76" s="77"/>
      <c r="C76" s="77"/>
      <c r="D76" s="121"/>
      <c r="E76" s="180"/>
      <c r="F76" s="121" t="s">
        <v>2123</v>
      </c>
      <c r="G76" s="161"/>
      <c r="H76" s="128"/>
      <c r="I76" s="128"/>
      <c r="J76" s="128"/>
      <c r="K76" s="128"/>
      <c r="L76" s="126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</row>
    <row r="77" spans="1:26" ht="12.75" x14ac:dyDescent="0.2">
      <c r="A77" s="77"/>
      <c r="B77" s="77"/>
      <c r="C77" s="77"/>
      <c r="D77" s="121"/>
      <c r="E77" s="180"/>
      <c r="F77" s="121" t="s">
        <v>2125</v>
      </c>
      <c r="G77" s="161"/>
      <c r="H77" s="128"/>
      <c r="I77" s="128"/>
      <c r="J77" s="128"/>
      <c r="K77" s="128"/>
      <c r="L77" s="126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</row>
    <row r="78" spans="1:26" ht="12.75" x14ac:dyDescent="0.2">
      <c r="A78" s="77"/>
      <c r="B78" s="77"/>
      <c r="C78" s="77"/>
      <c r="D78" s="121"/>
      <c r="E78" s="180"/>
      <c r="F78" s="121" t="s">
        <v>2132</v>
      </c>
      <c r="G78" s="161"/>
      <c r="H78" s="128"/>
      <c r="I78" s="128"/>
      <c r="J78" s="128"/>
      <c r="K78" s="128"/>
      <c r="L78" s="126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</row>
    <row r="79" spans="1:26" ht="12.75" x14ac:dyDescent="0.2">
      <c r="A79" s="77"/>
      <c r="B79" s="77"/>
      <c r="C79" s="77"/>
      <c r="D79" s="121"/>
      <c r="E79" s="180"/>
      <c r="F79" s="121" t="s">
        <v>2138</v>
      </c>
      <c r="G79" s="161"/>
      <c r="H79" s="128"/>
      <c r="I79" s="128"/>
      <c r="J79" s="128"/>
      <c r="K79" s="128"/>
      <c r="L79" s="126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</row>
    <row r="80" spans="1:26" ht="12.75" x14ac:dyDescent="0.2">
      <c r="A80" s="77"/>
      <c r="B80" s="77"/>
      <c r="C80" s="77"/>
      <c r="D80" s="121"/>
      <c r="E80" s="180"/>
      <c r="F80" s="121" t="s">
        <v>2144</v>
      </c>
      <c r="G80" s="161"/>
      <c r="H80" s="128"/>
      <c r="I80" s="128"/>
      <c r="J80" s="128"/>
      <c r="K80" s="128"/>
      <c r="L80" s="126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</row>
    <row r="81" spans="1:26" ht="12.75" x14ac:dyDescent="0.2">
      <c r="A81" s="77"/>
      <c r="B81" s="77"/>
      <c r="C81" s="77"/>
      <c r="D81" s="121"/>
      <c r="E81" s="180"/>
      <c r="F81" s="121" t="s">
        <v>2153</v>
      </c>
      <c r="G81" s="161"/>
      <c r="H81" s="128"/>
      <c r="I81" s="128"/>
      <c r="J81" s="128"/>
      <c r="K81" s="128"/>
      <c r="L81" s="126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</row>
    <row r="82" spans="1:26" ht="12.75" x14ac:dyDescent="0.2">
      <c r="A82" s="77"/>
      <c r="B82" s="77"/>
      <c r="C82" s="77"/>
      <c r="D82" s="121"/>
      <c r="E82" s="180"/>
      <c r="F82" s="121" t="s">
        <v>2158</v>
      </c>
      <c r="G82" s="161"/>
      <c r="H82" s="128"/>
      <c r="I82" s="128"/>
      <c r="J82" s="128"/>
      <c r="K82" s="128"/>
      <c r="L82" s="126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6" ht="12.75" x14ac:dyDescent="0.2">
      <c r="A83" s="77"/>
      <c r="B83" s="77"/>
      <c r="C83" s="77"/>
      <c r="D83" s="121"/>
      <c r="E83" s="180"/>
      <c r="F83" s="121" t="s">
        <v>2160</v>
      </c>
      <c r="G83" s="161"/>
      <c r="H83" s="128"/>
      <c r="I83" s="128"/>
      <c r="J83" s="128"/>
      <c r="K83" s="128"/>
      <c r="L83" s="126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</row>
    <row r="84" spans="1:26" ht="12.75" x14ac:dyDescent="0.2">
      <c r="A84" s="77"/>
      <c r="B84" s="77"/>
      <c r="C84" s="77"/>
      <c r="D84" s="121"/>
      <c r="E84" s="180"/>
      <c r="F84" s="121" t="s">
        <v>2162</v>
      </c>
      <c r="G84" s="161"/>
      <c r="H84" s="128"/>
      <c r="I84" s="128"/>
      <c r="J84" s="128"/>
      <c r="K84" s="128"/>
      <c r="L84" s="126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</row>
    <row r="85" spans="1:26" ht="12.75" x14ac:dyDescent="0.2">
      <c r="A85" s="77"/>
      <c r="B85" s="77"/>
      <c r="C85" s="77"/>
      <c r="D85" s="121"/>
      <c r="E85" s="180"/>
      <c r="F85" s="121" t="s">
        <v>2165</v>
      </c>
      <c r="G85" s="161"/>
      <c r="H85" s="128"/>
      <c r="I85" s="128"/>
      <c r="J85" s="128"/>
      <c r="K85" s="128"/>
      <c r="L85" s="126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</row>
    <row r="86" spans="1:26" ht="12.75" x14ac:dyDescent="0.2">
      <c r="A86" s="77"/>
      <c r="B86" s="77"/>
      <c r="C86" s="77"/>
      <c r="D86" s="121"/>
      <c r="E86" s="180"/>
      <c r="F86" s="121" t="s">
        <v>2168</v>
      </c>
      <c r="G86" s="161"/>
      <c r="H86" s="128"/>
      <c r="I86" s="128"/>
      <c r="J86" s="128"/>
      <c r="K86" s="128"/>
      <c r="L86" s="126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</row>
    <row r="87" spans="1:26" ht="12.75" x14ac:dyDescent="0.2">
      <c r="A87" s="77"/>
      <c r="B87" s="77"/>
      <c r="C87" s="77"/>
      <c r="D87" s="121"/>
      <c r="E87" s="180"/>
      <c r="F87" s="121" t="s">
        <v>2169</v>
      </c>
      <c r="G87" s="161"/>
      <c r="H87" s="128"/>
      <c r="I87" s="128"/>
      <c r="J87" s="128"/>
      <c r="K87" s="128"/>
      <c r="L87" s="126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</row>
    <row r="88" spans="1:26" ht="12.75" x14ac:dyDescent="0.2">
      <c r="A88" s="77"/>
      <c r="B88" s="77"/>
      <c r="C88" s="77"/>
      <c r="D88" s="121"/>
      <c r="E88" s="180"/>
      <c r="F88" s="121" t="s">
        <v>2172</v>
      </c>
      <c r="G88" s="161"/>
      <c r="H88" s="128"/>
      <c r="I88" s="128"/>
      <c r="J88" s="128"/>
      <c r="K88" s="128"/>
      <c r="L88" s="126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</row>
    <row r="89" spans="1:26" ht="12.75" x14ac:dyDescent="0.2">
      <c r="A89" s="77"/>
      <c r="B89" s="77"/>
      <c r="C89" s="77"/>
      <c r="D89" s="121"/>
      <c r="E89" s="180"/>
      <c r="F89" s="121" t="s">
        <v>2175</v>
      </c>
      <c r="G89" s="161"/>
      <c r="H89" s="128"/>
      <c r="I89" s="128"/>
      <c r="J89" s="128"/>
      <c r="K89" s="128"/>
      <c r="L89" s="126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</row>
    <row r="90" spans="1:26" ht="12.75" x14ac:dyDescent="0.2">
      <c r="A90" s="77"/>
      <c r="B90" s="77"/>
      <c r="C90" s="77"/>
      <c r="D90" s="121"/>
      <c r="E90" s="180"/>
      <c r="F90" s="121" t="s">
        <v>2177</v>
      </c>
      <c r="G90" s="161"/>
      <c r="H90" s="128"/>
      <c r="I90" s="128"/>
      <c r="J90" s="128"/>
      <c r="K90" s="128"/>
      <c r="L90" s="126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</row>
    <row r="91" spans="1:26" ht="12.75" x14ac:dyDescent="0.2">
      <c r="A91" s="77"/>
      <c r="B91" s="77"/>
      <c r="C91" s="77"/>
      <c r="D91" s="121"/>
      <c r="E91" s="180"/>
      <c r="F91" s="121" t="s">
        <v>2181</v>
      </c>
      <c r="G91" s="161"/>
      <c r="H91" s="128"/>
      <c r="I91" s="128"/>
      <c r="J91" s="128"/>
      <c r="K91" s="128"/>
      <c r="L91" s="126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</row>
    <row r="92" spans="1:26" ht="12.75" x14ac:dyDescent="0.2">
      <c r="A92" s="77"/>
      <c r="B92" s="77"/>
      <c r="C92" s="77"/>
      <c r="D92" s="121"/>
      <c r="E92" s="180"/>
      <c r="F92" s="121" t="s">
        <v>2184</v>
      </c>
      <c r="G92" s="161"/>
      <c r="H92" s="128"/>
      <c r="I92" s="128"/>
      <c r="J92" s="128"/>
      <c r="K92" s="128"/>
      <c r="L92" s="126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</row>
    <row r="93" spans="1:26" ht="12.75" x14ac:dyDescent="0.2">
      <c r="A93" s="77"/>
      <c r="B93" s="77"/>
      <c r="C93" s="77"/>
      <c r="D93" s="121"/>
      <c r="E93" s="180"/>
      <c r="F93" s="121" t="s">
        <v>2187</v>
      </c>
      <c r="G93" s="161"/>
      <c r="H93" s="128"/>
      <c r="I93" s="128"/>
      <c r="J93" s="128"/>
      <c r="K93" s="128"/>
      <c r="L93" s="126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</row>
    <row r="94" spans="1:26" ht="25.5" x14ac:dyDescent="0.2">
      <c r="A94" s="77"/>
      <c r="B94" s="77"/>
      <c r="C94" s="77"/>
      <c r="D94" s="121"/>
      <c r="E94" s="180"/>
      <c r="F94" s="121" t="s">
        <v>2190</v>
      </c>
      <c r="G94" s="161"/>
      <c r="H94" s="128"/>
      <c r="I94" s="128"/>
      <c r="J94" s="128"/>
      <c r="K94" s="128"/>
      <c r="L94" s="126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</row>
    <row r="95" spans="1:26" ht="12.75" x14ac:dyDescent="0.2">
      <c r="A95" s="77"/>
      <c r="B95" s="77"/>
      <c r="C95" s="77"/>
      <c r="D95" s="121"/>
      <c r="E95" s="180"/>
      <c r="F95" s="121" t="s">
        <v>2192</v>
      </c>
      <c r="G95" s="161"/>
      <c r="H95" s="128"/>
      <c r="I95" s="128"/>
      <c r="J95" s="128"/>
      <c r="K95" s="128"/>
      <c r="L95" s="126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</row>
    <row r="96" spans="1:26" ht="12.75" x14ac:dyDescent="0.2">
      <c r="A96" s="77"/>
      <c r="B96" s="77"/>
      <c r="C96" s="77"/>
      <c r="D96" s="121"/>
      <c r="E96" s="180"/>
      <c r="F96" s="121" t="s">
        <v>2195</v>
      </c>
      <c r="G96" s="161"/>
      <c r="H96" s="128"/>
      <c r="I96" s="128"/>
      <c r="J96" s="128"/>
      <c r="K96" s="128"/>
      <c r="L96" s="126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</row>
    <row r="97" spans="1:26" ht="12.75" x14ac:dyDescent="0.2">
      <c r="A97" s="77"/>
      <c r="B97" s="77"/>
      <c r="C97" s="77"/>
      <c r="D97" s="121"/>
      <c r="E97" s="180"/>
      <c r="F97" s="121" t="s">
        <v>2198</v>
      </c>
      <c r="G97" s="161"/>
      <c r="H97" s="128"/>
      <c r="I97" s="128"/>
      <c r="J97" s="128"/>
      <c r="K97" s="128"/>
      <c r="L97" s="126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</row>
    <row r="98" spans="1:26" ht="12.75" x14ac:dyDescent="0.2">
      <c r="A98" s="77"/>
      <c r="B98" s="77"/>
      <c r="C98" s="77"/>
      <c r="D98" s="121"/>
      <c r="E98" s="180"/>
      <c r="F98" s="121" t="s">
        <v>2202</v>
      </c>
      <c r="G98" s="161"/>
      <c r="H98" s="128"/>
      <c r="I98" s="128"/>
      <c r="J98" s="128"/>
      <c r="K98" s="128"/>
      <c r="L98" s="126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</row>
    <row r="99" spans="1:26" ht="12.75" x14ac:dyDescent="0.2">
      <c r="A99" s="77"/>
      <c r="B99" s="77"/>
      <c r="C99" s="77"/>
      <c r="D99" s="121"/>
      <c r="E99" s="180"/>
      <c r="F99" s="121" t="s">
        <v>2204</v>
      </c>
      <c r="G99" s="161"/>
      <c r="H99" s="128"/>
      <c r="I99" s="128"/>
      <c r="J99" s="128"/>
      <c r="K99" s="128"/>
      <c r="L99" s="126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</row>
    <row r="100" spans="1:26" ht="12.75" x14ac:dyDescent="0.2">
      <c r="A100" s="77"/>
      <c r="B100" s="77"/>
      <c r="C100" s="77"/>
      <c r="D100" s="121"/>
      <c r="E100" s="180"/>
      <c r="F100" s="121" t="s">
        <v>2207</v>
      </c>
      <c r="G100" s="161"/>
      <c r="H100" s="128"/>
      <c r="I100" s="128"/>
      <c r="J100" s="128"/>
      <c r="K100" s="128"/>
      <c r="L100" s="126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</row>
    <row r="101" spans="1:26" ht="12.75" x14ac:dyDescent="0.2">
      <c r="A101" s="77"/>
      <c r="B101" s="77"/>
      <c r="C101" s="77"/>
      <c r="D101" s="121"/>
      <c r="E101" s="180"/>
      <c r="F101" s="121" t="s">
        <v>2211</v>
      </c>
      <c r="G101" s="161"/>
      <c r="H101" s="128"/>
      <c r="I101" s="128"/>
      <c r="J101" s="128"/>
      <c r="K101" s="128"/>
      <c r="L101" s="126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</row>
    <row r="102" spans="1:26" ht="12.75" x14ac:dyDescent="0.2">
      <c r="A102" s="77"/>
      <c r="B102" s="77"/>
      <c r="C102" s="77"/>
      <c r="D102" s="121"/>
      <c r="E102" s="180"/>
      <c r="F102" s="121" t="s">
        <v>2216</v>
      </c>
      <c r="G102" s="161"/>
      <c r="H102" s="128"/>
      <c r="I102" s="128"/>
      <c r="J102" s="128"/>
      <c r="K102" s="128"/>
      <c r="L102" s="126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</row>
    <row r="103" spans="1:26" ht="12.75" x14ac:dyDescent="0.2">
      <c r="A103" s="77"/>
      <c r="B103" s="77"/>
      <c r="C103" s="77"/>
      <c r="D103" s="121"/>
      <c r="E103" s="180"/>
      <c r="F103" s="121" t="s">
        <v>2219</v>
      </c>
      <c r="G103" s="161"/>
      <c r="H103" s="128"/>
      <c r="I103" s="128"/>
      <c r="J103" s="128"/>
      <c r="K103" s="128"/>
      <c r="L103" s="126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</row>
    <row r="104" spans="1:26" ht="12.75" x14ac:dyDescent="0.2">
      <c r="A104" s="77"/>
      <c r="B104" s="77"/>
      <c r="C104" s="77"/>
      <c r="D104" s="121"/>
      <c r="E104" s="180"/>
      <c r="F104" s="121" t="s">
        <v>2222</v>
      </c>
      <c r="G104" s="161"/>
      <c r="H104" s="128"/>
      <c r="I104" s="128"/>
      <c r="J104" s="128"/>
      <c r="K104" s="128"/>
      <c r="L104" s="126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</row>
    <row r="105" spans="1:26" ht="12.75" x14ac:dyDescent="0.2">
      <c r="A105" s="77"/>
      <c r="B105" s="77"/>
      <c r="C105" s="77"/>
      <c r="D105" s="121"/>
      <c r="E105" s="180"/>
      <c r="F105" s="121" t="s">
        <v>2225</v>
      </c>
      <c r="G105" s="161"/>
      <c r="H105" s="128"/>
      <c r="I105" s="128"/>
      <c r="J105" s="128"/>
      <c r="K105" s="128"/>
      <c r="L105" s="126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</row>
    <row r="106" spans="1:26" ht="25.5" x14ac:dyDescent="0.2">
      <c r="A106" s="77"/>
      <c r="B106" s="77"/>
      <c r="C106" s="77"/>
      <c r="D106" s="121"/>
      <c r="E106" s="180"/>
      <c r="F106" s="121" t="s">
        <v>2227</v>
      </c>
      <c r="G106" s="161"/>
      <c r="H106" s="128"/>
      <c r="I106" s="128"/>
      <c r="J106" s="128"/>
      <c r="K106" s="128"/>
      <c r="L106" s="126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</row>
    <row r="107" spans="1:26" ht="12.75" x14ac:dyDescent="0.2">
      <c r="A107" s="77"/>
      <c r="B107" s="77"/>
      <c r="C107" s="77"/>
      <c r="D107" s="121"/>
      <c r="E107" s="180"/>
      <c r="F107" s="121" t="s">
        <v>2230</v>
      </c>
      <c r="G107" s="161"/>
      <c r="H107" s="128"/>
      <c r="I107" s="128"/>
      <c r="J107" s="128"/>
      <c r="K107" s="128"/>
      <c r="L107" s="126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</row>
    <row r="108" spans="1:26" ht="12.75" x14ac:dyDescent="0.2">
      <c r="A108" s="77"/>
      <c r="B108" s="77"/>
      <c r="C108" s="77"/>
      <c r="D108" s="121"/>
      <c r="E108" s="180"/>
      <c r="F108" s="121" t="s">
        <v>2232</v>
      </c>
      <c r="G108" s="161"/>
      <c r="H108" s="128"/>
      <c r="I108" s="128"/>
      <c r="J108" s="128"/>
      <c r="K108" s="128"/>
      <c r="L108" s="126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</row>
    <row r="109" spans="1:26" ht="12.75" x14ac:dyDescent="0.2">
      <c r="A109" s="77"/>
      <c r="B109" s="77"/>
      <c r="C109" s="77"/>
      <c r="D109" s="121"/>
      <c r="E109" s="180"/>
      <c r="F109" s="121" t="s">
        <v>2235</v>
      </c>
      <c r="G109" s="161"/>
      <c r="H109" s="128"/>
      <c r="I109" s="128"/>
      <c r="J109" s="128"/>
      <c r="K109" s="128"/>
      <c r="L109" s="126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</row>
    <row r="110" spans="1:26" ht="12.75" x14ac:dyDescent="0.2">
      <c r="A110" s="77"/>
      <c r="B110" s="77"/>
      <c r="C110" s="77"/>
      <c r="D110" s="121"/>
      <c r="E110" s="180"/>
      <c r="F110" s="121" t="s">
        <v>2238</v>
      </c>
      <c r="G110" s="161"/>
      <c r="H110" s="128"/>
      <c r="I110" s="128"/>
      <c r="J110" s="128"/>
      <c r="K110" s="128"/>
      <c r="L110" s="126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</row>
    <row r="111" spans="1:26" ht="12.75" x14ac:dyDescent="0.2">
      <c r="A111" s="77"/>
      <c r="B111" s="77"/>
      <c r="C111" s="77"/>
      <c r="D111" s="121"/>
      <c r="E111" s="180"/>
      <c r="F111" s="121" t="s">
        <v>2240</v>
      </c>
      <c r="G111" s="161"/>
      <c r="H111" s="128"/>
      <c r="I111" s="128"/>
      <c r="J111" s="128"/>
      <c r="K111" s="128"/>
      <c r="L111" s="126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</row>
    <row r="112" spans="1:26" ht="12.75" x14ac:dyDescent="0.2">
      <c r="A112" s="77"/>
      <c r="B112" s="77"/>
      <c r="C112" s="77"/>
      <c r="D112" s="121"/>
      <c r="E112" s="180"/>
      <c r="F112" s="121" t="s">
        <v>2242</v>
      </c>
      <c r="G112" s="161"/>
      <c r="H112" s="128"/>
      <c r="I112" s="128"/>
      <c r="J112" s="128"/>
      <c r="K112" s="128"/>
      <c r="L112" s="126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</row>
    <row r="113" spans="1:26" ht="12.75" x14ac:dyDescent="0.2">
      <c r="A113" s="77"/>
      <c r="B113" s="77"/>
      <c r="C113" s="77"/>
      <c r="D113" s="121"/>
      <c r="E113" s="180"/>
      <c r="F113" s="121" t="s">
        <v>2245</v>
      </c>
      <c r="G113" s="161"/>
      <c r="H113" s="128"/>
      <c r="I113" s="128"/>
      <c r="J113" s="128"/>
      <c r="K113" s="128"/>
      <c r="L113" s="126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</row>
    <row r="114" spans="1:26" ht="12.75" x14ac:dyDescent="0.2">
      <c r="A114" s="77"/>
      <c r="B114" s="77"/>
      <c r="C114" s="77"/>
      <c r="D114" s="121"/>
      <c r="E114" s="180"/>
      <c r="F114" s="121" t="s">
        <v>2248</v>
      </c>
      <c r="G114" s="161"/>
      <c r="H114" s="128"/>
      <c r="I114" s="128"/>
      <c r="J114" s="128"/>
      <c r="K114" s="128"/>
      <c r="L114" s="126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</row>
    <row r="115" spans="1:26" ht="12.75" x14ac:dyDescent="0.2">
      <c r="A115" s="77"/>
      <c r="B115" s="77"/>
      <c r="C115" s="77"/>
      <c r="D115" s="121"/>
      <c r="E115" s="180"/>
      <c r="F115" s="121" t="s">
        <v>2251</v>
      </c>
      <c r="G115" s="161"/>
      <c r="H115" s="128"/>
      <c r="I115" s="128"/>
      <c r="J115" s="128"/>
      <c r="K115" s="128"/>
      <c r="L115" s="126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</row>
    <row r="116" spans="1:26" ht="12.75" x14ac:dyDescent="0.2">
      <c r="A116" s="77"/>
      <c r="B116" s="77"/>
      <c r="C116" s="77"/>
      <c r="D116" s="121"/>
      <c r="E116" s="180"/>
      <c r="F116" s="121" t="s">
        <v>2254</v>
      </c>
      <c r="G116" s="161"/>
      <c r="H116" s="128"/>
      <c r="I116" s="128"/>
      <c r="J116" s="128"/>
      <c r="K116" s="128"/>
      <c r="L116" s="126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</row>
    <row r="117" spans="1:26" ht="12.75" x14ac:dyDescent="0.2">
      <c r="A117" s="77"/>
      <c r="B117" s="77"/>
      <c r="C117" s="77"/>
      <c r="D117" s="121"/>
      <c r="E117" s="180"/>
      <c r="F117" s="121" t="s">
        <v>2257</v>
      </c>
      <c r="G117" s="161"/>
      <c r="H117" s="128"/>
      <c r="I117" s="128"/>
      <c r="J117" s="128"/>
      <c r="K117" s="128"/>
      <c r="L117" s="126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</row>
    <row r="118" spans="1:26" ht="12.75" x14ac:dyDescent="0.2">
      <c r="A118" s="77"/>
      <c r="B118" s="77"/>
      <c r="C118" s="77"/>
      <c r="D118" s="121"/>
      <c r="E118" s="180"/>
      <c r="F118" s="121" t="s">
        <v>2260</v>
      </c>
      <c r="G118" s="161"/>
      <c r="H118" s="128"/>
      <c r="I118" s="128"/>
      <c r="J118" s="128"/>
      <c r="K118" s="128"/>
      <c r="L118" s="126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</row>
    <row r="119" spans="1:26" ht="12.75" x14ac:dyDescent="0.2">
      <c r="A119" s="77"/>
      <c r="B119" s="77"/>
      <c r="C119" s="77"/>
      <c r="D119" s="121"/>
      <c r="E119" s="180"/>
      <c r="F119" s="121" t="s">
        <v>2261</v>
      </c>
      <c r="G119" s="161"/>
      <c r="H119" s="128"/>
      <c r="I119" s="128"/>
      <c r="J119" s="128"/>
      <c r="K119" s="128"/>
      <c r="L119" s="126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</row>
    <row r="120" spans="1:26" ht="12.75" x14ac:dyDescent="0.2">
      <c r="A120" s="77"/>
      <c r="B120" s="77"/>
      <c r="C120" s="77"/>
      <c r="D120" s="121"/>
      <c r="E120" s="180"/>
      <c r="F120" s="121" t="s">
        <v>2263</v>
      </c>
      <c r="G120" s="161"/>
      <c r="H120" s="128"/>
      <c r="I120" s="128"/>
      <c r="J120" s="128"/>
      <c r="K120" s="128"/>
      <c r="L120" s="126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</row>
    <row r="121" spans="1:26" ht="12.75" x14ac:dyDescent="0.2">
      <c r="A121" s="77"/>
      <c r="B121" s="77"/>
      <c r="C121" s="77"/>
      <c r="D121" s="121"/>
      <c r="E121" s="180"/>
      <c r="F121" s="121" t="s">
        <v>2268</v>
      </c>
      <c r="G121" s="161"/>
      <c r="H121" s="128"/>
      <c r="I121" s="128"/>
      <c r="J121" s="128"/>
      <c r="K121" s="128"/>
      <c r="L121" s="126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</row>
    <row r="122" spans="1:26" ht="12.75" x14ac:dyDescent="0.2">
      <c r="A122" s="77"/>
      <c r="B122" s="77"/>
      <c r="C122" s="77"/>
      <c r="D122" s="121"/>
      <c r="E122" s="180"/>
      <c r="F122" s="121" t="s">
        <v>2272</v>
      </c>
      <c r="G122" s="161"/>
      <c r="H122" s="128"/>
      <c r="I122" s="128"/>
      <c r="J122" s="128"/>
      <c r="K122" s="128"/>
      <c r="L122" s="126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</row>
    <row r="123" spans="1:26" ht="12.75" x14ac:dyDescent="0.2">
      <c r="A123" s="77"/>
      <c r="B123" s="77"/>
      <c r="C123" s="77"/>
      <c r="D123" s="121"/>
      <c r="E123" s="180"/>
      <c r="F123" s="121" t="s">
        <v>2273</v>
      </c>
      <c r="G123" s="161"/>
      <c r="H123" s="128"/>
      <c r="I123" s="128"/>
      <c r="J123" s="128"/>
      <c r="K123" s="128"/>
      <c r="L123" s="126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</row>
    <row r="124" spans="1:26" ht="12.75" x14ac:dyDescent="0.2">
      <c r="A124" s="77"/>
      <c r="B124" s="77"/>
      <c r="C124" s="77"/>
      <c r="D124" s="121"/>
      <c r="E124" s="180"/>
      <c r="F124" s="121" t="s">
        <v>2274</v>
      </c>
      <c r="G124" s="161"/>
      <c r="H124" s="128"/>
      <c r="I124" s="128"/>
      <c r="J124" s="128"/>
      <c r="K124" s="128"/>
      <c r="L124" s="126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</row>
    <row r="125" spans="1:26" ht="12.75" x14ac:dyDescent="0.2">
      <c r="A125" s="77"/>
      <c r="B125" s="77"/>
      <c r="C125" s="77"/>
      <c r="D125" s="121"/>
      <c r="E125" s="180"/>
      <c r="F125" s="121" t="s">
        <v>2275</v>
      </c>
      <c r="G125" s="161"/>
      <c r="H125" s="128"/>
      <c r="I125" s="128"/>
      <c r="J125" s="128"/>
      <c r="K125" s="128"/>
      <c r="L125" s="126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</row>
    <row r="126" spans="1:26" ht="12.75" x14ac:dyDescent="0.2">
      <c r="A126" s="77"/>
      <c r="B126" s="77"/>
      <c r="C126" s="77"/>
      <c r="D126" s="121"/>
      <c r="E126" s="180"/>
      <c r="F126" s="121" t="s">
        <v>2276</v>
      </c>
      <c r="G126" s="161"/>
      <c r="H126" s="128"/>
      <c r="I126" s="128"/>
      <c r="J126" s="128"/>
      <c r="K126" s="128"/>
      <c r="L126" s="126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</row>
    <row r="127" spans="1:26" ht="12.75" x14ac:dyDescent="0.2">
      <c r="A127" s="77"/>
      <c r="B127" s="77"/>
      <c r="C127" s="77"/>
      <c r="D127" s="121"/>
      <c r="E127" s="180"/>
      <c r="F127" s="121" t="s">
        <v>2277</v>
      </c>
      <c r="G127" s="161"/>
      <c r="H127" s="128"/>
      <c r="I127" s="128"/>
      <c r="J127" s="128"/>
      <c r="K127" s="128"/>
      <c r="L127" s="126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</row>
    <row r="128" spans="1:26" ht="12.75" x14ac:dyDescent="0.2">
      <c r="A128" s="195"/>
      <c r="B128" s="195"/>
      <c r="C128" s="195"/>
      <c r="D128" s="121"/>
      <c r="E128" s="180"/>
      <c r="F128" s="121" t="s">
        <v>2293</v>
      </c>
      <c r="G128" s="161"/>
      <c r="H128" s="128"/>
      <c r="I128" s="128"/>
      <c r="J128" s="128"/>
      <c r="K128" s="128"/>
      <c r="L128" s="126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</row>
    <row r="129" spans="1:26" ht="12.75" x14ac:dyDescent="0.2">
      <c r="A129" s="195"/>
      <c r="B129" s="195"/>
      <c r="C129" s="195"/>
      <c r="D129" s="121"/>
      <c r="E129" s="180"/>
      <c r="F129" s="121" t="s">
        <v>2295</v>
      </c>
      <c r="G129" s="161"/>
      <c r="H129" s="128"/>
      <c r="I129" s="128"/>
      <c r="J129" s="128"/>
      <c r="K129" s="128"/>
      <c r="L129" s="126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</row>
    <row r="130" spans="1:26" ht="12.75" x14ac:dyDescent="0.2">
      <c r="A130" s="195"/>
      <c r="B130" s="195"/>
      <c r="C130" s="195"/>
      <c r="D130" s="121"/>
      <c r="E130" s="180"/>
      <c r="F130" s="121" t="s">
        <v>2297</v>
      </c>
      <c r="G130" s="161"/>
      <c r="H130" s="128"/>
      <c r="I130" s="128"/>
      <c r="J130" s="128"/>
      <c r="K130" s="128"/>
      <c r="L130" s="126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</row>
    <row r="131" spans="1:26" ht="12.75" x14ac:dyDescent="0.2">
      <c r="A131" s="195"/>
      <c r="B131" s="195"/>
      <c r="C131" s="195"/>
      <c r="D131" s="121"/>
      <c r="E131" s="180"/>
      <c r="F131" s="121" t="s">
        <v>2299</v>
      </c>
      <c r="G131" s="161"/>
      <c r="H131" s="128"/>
      <c r="I131" s="128"/>
      <c r="J131" s="128"/>
      <c r="K131" s="128"/>
      <c r="L131" s="126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</row>
    <row r="132" spans="1:26" ht="12.75" x14ac:dyDescent="0.2">
      <c r="A132" s="195"/>
      <c r="B132" s="195"/>
      <c r="C132" s="195"/>
      <c r="D132" s="121"/>
      <c r="E132" s="180"/>
      <c r="F132" s="121" t="s">
        <v>2303</v>
      </c>
      <c r="G132" s="161"/>
      <c r="H132" s="128"/>
      <c r="I132" s="128"/>
      <c r="J132" s="128"/>
      <c r="K132" s="128"/>
      <c r="L132" s="126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</row>
    <row r="133" spans="1:26" ht="12.75" x14ac:dyDescent="0.2">
      <c r="A133" s="195"/>
      <c r="B133" s="195"/>
      <c r="C133" s="195"/>
      <c r="D133" s="121"/>
      <c r="E133" s="180"/>
      <c r="F133" s="121" t="s">
        <v>2305</v>
      </c>
      <c r="G133" s="161"/>
      <c r="H133" s="128"/>
      <c r="I133" s="128"/>
      <c r="J133" s="128"/>
      <c r="K133" s="128"/>
      <c r="L133" s="126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</row>
    <row r="134" spans="1:26" ht="12.75" x14ac:dyDescent="0.2">
      <c r="A134" s="195"/>
      <c r="B134" s="195"/>
      <c r="C134" s="195"/>
      <c r="D134" s="121"/>
      <c r="E134" s="180"/>
      <c r="F134" s="121" t="s">
        <v>2306</v>
      </c>
      <c r="G134" s="161"/>
      <c r="H134" s="128"/>
      <c r="I134" s="128"/>
      <c r="J134" s="128"/>
      <c r="K134" s="128"/>
      <c r="L134" s="126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</row>
    <row r="135" spans="1:26" ht="12.75" x14ac:dyDescent="0.2">
      <c r="A135" s="195"/>
      <c r="B135" s="195"/>
      <c r="C135" s="195"/>
      <c r="D135" s="121"/>
      <c r="E135" s="180"/>
      <c r="F135" s="121" t="s">
        <v>2308</v>
      </c>
      <c r="G135" s="161"/>
      <c r="H135" s="128"/>
      <c r="I135" s="128"/>
      <c r="J135" s="128"/>
      <c r="K135" s="128"/>
      <c r="L135" s="126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</row>
    <row r="136" spans="1:26" ht="12.75" x14ac:dyDescent="0.2">
      <c r="A136" s="195"/>
      <c r="B136" s="195"/>
      <c r="C136" s="195"/>
      <c r="D136" s="121"/>
      <c r="E136" s="180"/>
      <c r="F136" s="121" t="s">
        <v>2310</v>
      </c>
      <c r="G136" s="161"/>
      <c r="H136" s="128"/>
      <c r="I136" s="128"/>
      <c r="J136" s="128"/>
      <c r="K136" s="128"/>
      <c r="L136" s="126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</row>
    <row r="137" spans="1:26" ht="12.75" x14ac:dyDescent="0.2">
      <c r="A137" s="195"/>
      <c r="B137" s="195"/>
      <c r="C137" s="195"/>
      <c r="D137" s="121"/>
      <c r="E137" s="180"/>
      <c r="F137" s="121" t="s">
        <v>2312</v>
      </c>
      <c r="G137" s="161"/>
      <c r="H137" s="128"/>
      <c r="I137" s="128"/>
      <c r="J137" s="128"/>
      <c r="K137" s="128"/>
      <c r="L137" s="126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</row>
    <row r="138" spans="1:26" ht="12.75" x14ac:dyDescent="0.2">
      <c r="A138" s="195"/>
      <c r="B138" s="195"/>
      <c r="C138" s="195"/>
      <c r="D138" s="121"/>
      <c r="E138" s="180"/>
      <c r="F138" s="121" t="s">
        <v>2313</v>
      </c>
      <c r="G138" s="161"/>
      <c r="H138" s="128"/>
      <c r="I138" s="128"/>
      <c r="J138" s="128"/>
      <c r="K138" s="128"/>
      <c r="L138" s="126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</row>
    <row r="139" spans="1:26" ht="12.75" x14ac:dyDescent="0.2">
      <c r="A139" s="195"/>
      <c r="B139" s="195"/>
      <c r="C139" s="195"/>
      <c r="D139" s="121"/>
      <c r="E139" s="180"/>
      <c r="F139" s="121" t="s">
        <v>2318</v>
      </c>
      <c r="G139" s="161"/>
      <c r="H139" s="128"/>
      <c r="I139" s="128"/>
      <c r="J139" s="128"/>
      <c r="K139" s="128"/>
      <c r="L139" s="126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</row>
    <row r="140" spans="1:26" ht="12.75" x14ac:dyDescent="0.2">
      <c r="A140" s="195"/>
      <c r="B140" s="195"/>
      <c r="C140" s="195"/>
      <c r="D140" s="121"/>
      <c r="E140" s="180"/>
      <c r="F140" s="121" t="s">
        <v>2324</v>
      </c>
      <c r="G140" s="161"/>
      <c r="H140" s="128"/>
      <c r="I140" s="128"/>
      <c r="J140" s="128"/>
      <c r="K140" s="128"/>
      <c r="L140" s="126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</row>
    <row r="141" spans="1:26" ht="12.75" x14ac:dyDescent="0.2">
      <c r="A141" s="195"/>
      <c r="B141" s="195"/>
      <c r="C141" s="195"/>
      <c r="D141" s="121"/>
      <c r="E141" s="180"/>
      <c r="F141" s="121" t="s">
        <v>2331</v>
      </c>
      <c r="G141" s="161"/>
      <c r="H141" s="128"/>
      <c r="I141" s="128"/>
      <c r="J141" s="128"/>
      <c r="K141" s="128"/>
      <c r="L141" s="126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</row>
    <row r="142" spans="1:26" ht="12.75" x14ac:dyDescent="0.2">
      <c r="A142" s="195"/>
      <c r="B142" s="195"/>
      <c r="C142" s="195"/>
      <c r="D142" s="121"/>
      <c r="E142" s="180"/>
      <c r="F142" s="121" t="s">
        <v>2333</v>
      </c>
      <c r="G142" s="161"/>
      <c r="H142" s="128"/>
      <c r="I142" s="128"/>
      <c r="J142" s="128"/>
      <c r="K142" s="128"/>
      <c r="L142" s="126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</row>
    <row r="143" spans="1:26" ht="12.75" x14ac:dyDescent="0.2">
      <c r="A143" s="195"/>
      <c r="B143" s="195"/>
      <c r="C143" s="195"/>
      <c r="D143" s="121"/>
      <c r="E143" s="180"/>
      <c r="F143" s="121" t="s">
        <v>2334</v>
      </c>
      <c r="G143" s="161"/>
      <c r="H143" s="128"/>
      <c r="I143" s="128"/>
      <c r="J143" s="128"/>
      <c r="K143" s="128"/>
      <c r="L143" s="126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</row>
    <row r="144" spans="1:26" ht="12.75" x14ac:dyDescent="0.2">
      <c r="A144" s="195"/>
      <c r="B144" s="195"/>
      <c r="C144" s="195"/>
      <c r="D144" s="121"/>
      <c r="E144" s="180"/>
      <c r="F144" s="121" t="s">
        <v>2335</v>
      </c>
      <c r="G144" s="161"/>
      <c r="H144" s="128"/>
      <c r="I144" s="128"/>
      <c r="J144" s="128"/>
      <c r="K144" s="128"/>
      <c r="L144" s="126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</row>
    <row r="145" spans="1:26" ht="12.75" x14ac:dyDescent="0.2">
      <c r="A145" s="195"/>
      <c r="B145" s="195"/>
      <c r="C145" s="195"/>
      <c r="D145" s="121"/>
      <c r="E145" s="180"/>
      <c r="F145" s="121" t="s">
        <v>2336</v>
      </c>
      <c r="G145" s="161"/>
      <c r="H145" s="128"/>
      <c r="I145" s="128"/>
      <c r="J145" s="128"/>
      <c r="K145" s="128"/>
      <c r="L145" s="126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</row>
    <row r="146" spans="1:26" ht="25.5" x14ac:dyDescent="0.2">
      <c r="A146" s="195"/>
      <c r="B146" s="195"/>
      <c r="C146" s="195"/>
      <c r="D146" s="121"/>
      <c r="E146" s="180"/>
      <c r="F146" s="121" t="s">
        <v>2337</v>
      </c>
      <c r="G146" s="161"/>
      <c r="H146" s="128"/>
      <c r="I146" s="128"/>
      <c r="J146" s="128"/>
      <c r="K146" s="128"/>
      <c r="L146" s="126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</row>
    <row r="147" spans="1:26" ht="12.75" x14ac:dyDescent="0.2">
      <c r="A147" s="195"/>
      <c r="B147" s="195"/>
      <c r="C147" s="195"/>
      <c r="D147" s="121"/>
      <c r="E147" s="180"/>
      <c r="F147" s="121" t="s">
        <v>2339</v>
      </c>
      <c r="G147" s="161"/>
      <c r="H147" s="128"/>
      <c r="I147" s="128"/>
      <c r="J147" s="128"/>
      <c r="K147" s="128"/>
      <c r="L147" s="126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</row>
    <row r="148" spans="1:26" ht="12.75" x14ac:dyDescent="0.2">
      <c r="A148" s="195"/>
      <c r="B148" s="195"/>
      <c r="C148" s="195"/>
      <c r="D148" s="121"/>
      <c r="E148" s="180"/>
      <c r="F148" s="121" t="s">
        <v>2340</v>
      </c>
      <c r="G148" s="161"/>
      <c r="H148" s="128"/>
      <c r="I148" s="128"/>
      <c r="J148" s="128"/>
      <c r="K148" s="128"/>
      <c r="L148" s="126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</row>
    <row r="149" spans="1:26" ht="12.75" x14ac:dyDescent="0.2">
      <c r="A149" s="195"/>
      <c r="B149" s="195"/>
      <c r="C149" s="195"/>
      <c r="D149" s="121"/>
      <c r="E149" s="180"/>
      <c r="F149" s="121" t="s">
        <v>2341</v>
      </c>
      <c r="G149" s="161"/>
      <c r="H149" s="128"/>
      <c r="I149" s="128"/>
      <c r="J149" s="128"/>
      <c r="K149" s="128"/>
      <c r="L149" s="126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</row>
    <row r="150" spans="1:26" ht="12.75" x14ac:dyDescent="0.2">
      <c r="A150" s="195"/>
      <c r="B150" s="195"/>
      <c r="C150" s="195"/>
      <c r="D150" s="121"/>
      <c r="E150" s="180"/>
      <c r="F150" s="121" t="s">
        <v>2342</v>
      </c>
      <c r="G150" s="161"/>
      <c r="H150" s="128"/>
      <c r="I150" s="128"/>
      <c r="J150" s="128"/>
      <c r="K150" s="128"/>
      <c r="L150" s="126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</row>
    <row r="151" spans="1:26" ht="12.75" x14ac:dyDescent="0.2">
      <c r="A151" s="195"/>
      <c r="B151" s="195"/>
      <c r="C151" s="195"/>
      <c r="D151" s="121"/>
      <c r="E151" s="180"/>
      <c r="F151" s="121" t="s">
        <v>2343</v>
      </c>
      <c r="G151" s="161"/>
      <c r="H151" s="128"/>
      <c r="I151" s="128"/>
      <c r="J151" s="128"/>
      <c r="K151" s="128"/>
      <c r="L151" s="126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</row>
    <row r="152" spans="1:26" ht="12.75" x14ac:dyDescent="0.2">
      <c r="A152" s="195"/>
      <c r="B152" s="195"/>
      <c r="C152" s="195"/>
      <c r="D152" s="121"/>
      <c r="E152" s="180"/>
      <c r="F152" s="121" t="s">
        <v>2344</v>
      </c>
      <c r="G152" s="161"/>
      <c r="H152" s="128"/>
      <c r="I152" s="128"/>
      <c r="J152" s="128"/>
      <c r="K152" s="128"/>
      <c r="L152" s="126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</row>
    <row r="153" spans="1:26" ht="12.75" x14ac:dyDescent="0.2">
      <c r="A153" s="195"/>
      <c r="B153" s="195"/>
      <c r="C153" s="195"/>
      <c r="D153" s="121"/>
      <c r="E153" s="180"/>
      <c r="F153" s="121" t="s">
        <v>2346</v>
      </c>
      <c r="G153" s="161"/>
      <c r="H153" s="128"/>
      <c r="I153" s="128"/>
      <c r="J153" s="128"/>
      <c r="K153" s="128"/>
      <c r="L153" s="126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</row>
    <row r="154" spans="1:26" ht="12.75" x14ac:dyDescent="0.2">
      <c r="A154" s="195"/>
      <c r="B154" s="195"/>
      <c r="C154" s="195"/>
      <c r="D154" s="121"/>
      <c r="E154" s="180"/>
      <c r="F154" s="121" t="s">
        <v>2347</v>
      </c>
      <c r="G154" s="161"/>
      <c r="H154" s="128"/>
      <c r="I154" s="128"/>
      <c r="J154" s="128"/>
      <c r="K154" s="128"/>
      <c r="L154" s="126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</row>
    <row r="155" spans="1:26" ht="12.75" x14ac:dyDescent="0.2">
      <c r="A155" s="195"/>
      <c r="B155" s="195"/>
      <c r="C155" s="195"/>
      <c r="D155" s="121"/>
      <c r="E155" s="180"/>
      <c r="F155" s="121" t="s">
        <v>2348</v>
      </c>
      <c r="G155" s="161"/>
      <c r="H155" s="128"/>
      <c r="I155" s="128"/>
      <c r="J155" s="128"/>
      <c r="K155" s="128"/>
      <c r="L155" s="126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</row>
    <row r="156" spans="1:26" ht="12.75" x14ac:dyDescent="0.2">
      <c r="A156" s="195"/>
      <c r="B156" s="195"/>
      <c r="C156" s="195"/>
      <c r="D156" s="121"/>
      <c r="E156" s="180"/>
      <c r="F156" s="121" t="s">
        <v>2349</v>
      </c>
      <c r="G156" s="161"/>
      <c r="H156" s="128"/>
      <c r="I156" s="128"/>
      <c r="J156" s="128"/>
      <c r="K156" s="128"/>
      <c r="L156" s="126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</row>
    <row r="157" spans="1:26" ht="12.75" x14ac:dyDescent="0.2">
      <c r="A157" s="195"/>
      <c r="B157" s="195"/>
      <c r="C157" s="195"/>
      <c r="D157" s="121"/>
      <c r="E157" s="180"/>
      <c r="F157" s="121" t="s">
        <v>2350</v>
      </c>
      <c r="G157" s="161"/>
      <c r="H157" s="128"/>
      <c r="I157" s="128"/>
      <c r="J157" s="128"/>
      <c r="K157" s="128"/>
      <c r="L157" s="126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</row>
    <row r="158" spans="1:26" ht="12.75" x14ac:dyDescent="0.2">
      <c r="A158" s="195"/>
      <c r="B158" s="195"/>
      <c r="C158" s="195"/>
      <c r="D158" s="121"/>
      <c r="E158" s="180"/>
      <c r="F158" s="121" t="s">
        <v>2351</v>
      </c>
      <c r="G158" s="161"/>
      <c r="H158" s="128"/>
      <c r="I158" s="128"/>
      <c r="J158" s="128"/>
      <c r="K158" s="128"/>
      <c r="L158" s="126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</row>
    <row r="159" spans="1:26" ht="25.5" x14ac:dyDescent="0.2">
      <c r="A159" s="195"/>
      <c r="B159" s="195"/>
      <c r="C159" s="195"/>
      <c r="D159" s="121"/>
      <c r="E159" s="180"/>
      <c r="F159" s="121" t="s">
        <v>2352</v>
      </c>
      <c r="G159" s="161"/>
      <c r="H159" s="128"/>
      <c r="I159" s="128"/>
      <c r="J159" s="128"/>
      <c r="K159" s="128"/>
      <c r="L159" s="126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</row>
    <row r="160" spans="1:26" ht="12.75" x14ac:dyDescent="0.2">
      <c r="A160" s="195"/>
      <c r="B160" s="195"/>
      <c r="C160" s="195"/>
      <c r="D160" s="121"/>
      <c r="E160" s="180"/>
      <c r="F160" s="121" t="s">
        <v>2353</v>
      </c>
      <c r="G160" s="161"/>
      <c r="H160" s="128"/>
      <c r="I160" s="128"/>
      <c r="J160" s="128"/>
      <c r="K160" s="128"/>
      <c r="L160" s="126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</row>
    <row r="161" spans="1:26" ht="12.75" x14ac:dyDescent="0.2">
      <c r="A161" s="195"/>
      <c r="B161" s="195"/>
      <c r="C161" s="195"/>
      <c r="D161" s="121"/>
      <c r="E161" s="180"/>
      <c r="F161" s="121" t="s">
        <v>2354</v>
      </c>
      <c r="G161" s="161"/>
      <c r="H161" s="128"/>
      <c r="I161" s="128"/>
      <c r="J161" s="128"/>
      <c r="K161" s="128"/>
      <c r="L161" s="126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</row>
    <row r="162" spans="1:26" ht="12.75" x14ac:dyDescent="0.2">
      <c r="A162" s="195"/>
      <c r="B162" s="195"/>
      <c r="C162" s="195"/>
      <c r="D162" s="121"/>
      <c r="E162" s="180"/>
      <c r="F162" s="121" t="s">
        <v>2356</v>
      </c>
      <c r="G162" s="161"/>
      <c r="H162" s="128"/>
      <c r="I162" s="128"/>
      <c r="J162" s="128"/>
      <c r="K162" s="128"/>
      <c r="L162" s="126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</row>
    <row r="163" spans="1:26" ht="25.5" x14ac:dyDescent="0.2">
      <c r="A163" s="195"/>
      <c r="B163" s="195"/>
      <c r="C163" s="195"/>
      <c r="D163" s="121"/>
      <c r="E163" s="180"/>
      <c r="F163" s="121" t="s">
        <v>2358</v>
      </c>
      <c r="G163" s="161"/>
      <c r="H163" s="128"/>
      <c r="I163" s="128"/>
      <c r="J163" s="128"/>
      <c r="K163" s="128"/>
      <c r="L163" s="126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</row>
    <row r="164" spans="1:26" ht="25.5" x14ac:dyDescent="0.2">
      <c r="A164" s="195"/>
      <c r="B164" s="195"/>
      <c r="C164" s="195"/>
      <c r="D164" s="121"/>
      <c r="E164" s="180"/>
      <c r="F164" s="121" t="s">
        <v>2359</v>
      </c>
      <c r="G164" s="161"/>
      <c r="H164" s="128"/>
      <c r="I164" s="128"/>
      <c r="J164" s="128"/>
      <c r="K164" s="128"/>
      <c r="L164" s="126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</row>
    <row r="165" spans="1:26" ht="25.5" x14ac:dyDescent="0.2">
      <c r="A165" s="195"/>
      <c r="B165" s="195"/>
      <c r="C165" s="195"/>
      <c r="D165" s="121"/>
      <c r="E165" s="180"/>
      <c r="F165" s="121" t="s">
        <v>2360</v>
      </c>
      <c r="G165" s="161"/>
      <c r="H165" s="128"/>
      <c r="I165" s="128"/>
      <c r="J165" s="128"/>
      <c r="K165" s="128"/>
      <c r="L165" s="126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</row>
    <row r="166" spans="1:26" ht="12.75" x14ac:dyDescent="0.2">
      <c r="A166" s="195"/>
      <c r="B166" s="195"/>
      <c r="C166" s="195"/>
      <c r="D166" s="121"/>
      <c r="E166" s="180"/>
      <c r="F166" s="121" t="s">
        <v>2361</v>
      </c>
      <c r="G166" s="161"/>
      <c r="H166" s="128"/>
      <c r="I166" s="128"/>
      <c r="J166" s="128"/>
      <c r="K166" s="128"/>
      <c r="L166" s="126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</row>
    <row r="167" spans="1:26" ht="12.75" x14ac:dyDescent="0.2">
      <c r="A167" s="195"/>
      <c r="B167" s="195"/>
      <c r="C167" s="195"/>
      <c r="D167" s="121"/>
      <c r="E167" s="180"/>
      <c r="F167" s="121" t="s">
        <v>2362</v>
      </c>
      <c r="G167" s="161"/>
      <c r="H167" s="128"/>
      <c r="I167" s="128"/>
      <c r="J167" s="128"/>
      <c r="K167" s="128"/>
      <c r="L167" s="126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</row>
    <row r="168" spans="1:26" ht="12.75" x14ac:dyDescent="0.2">
      <c r="A168" s="195"/>
      <c r="B168" s="195"/>
      <c r="C168" s="195"/>
      <c r="D168" s="121"/>
      <c r="E168" s="180"/>
      <c r="F168" s="121" t="s">
        <v>2363</v>
      </c>
      <c r="G168" s="161"/>
      <c r="H168" s="128"/>
      <c r="I168" s="128"/>
      <c r="J168" s="128"/>
      <c r="K168" s="128"/>
      <c r="L168" s="126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</row>
    <row r="169" spans="1:26" ht="12.75" x14ac:dyDescent="0.2">
      <c r="A169" s="195"/>
      <c r="B169" s="195"/>
      <c r="C169" s="195"/>
      <c r="D169" s="121"/>
      <c r="E169" s="180"/>
      <c r="F169" s="121" t="s">
        <v>2364</v>
      </c>
      <c r="G169" s="161"/>
      <c r="H169" s="128"/>
      <c r="I169" s="128"/>
      <c r="J169" s="128"/>
      <c r="K169" s="128"/>
      <c r="L169" s="126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</row>
    <row r="170" spans="1:26" ht="12.75" x14ac:dyDescent="0.2">
      <c r="A170" s="195"/>
      <c r="B170" s="195"/>
      <c r="C170" s="195"/>
      <c r="D170" s="121"/>
      <c r="E170" s="180"/>
      <c r="F170" s="121" t="s">
        <v>2365</v>
      </c>
      <c r="G170" s="161"/>
      <c r="H170" s="128"/>
      <c r="I170" s="128"/>
      <c r="J170" s="128"/>
      <c r="K170" s="128"/>
      <c r="L170" s="126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</row>
    <row r="171" spans="1:26" ht="12.75" x14ac:dyDescent="0.2">
      <c r="A171" s="195"/>
      <c r="B171" s="195"/>
      <c r="C171" s="195"/>
      <c r="D171" s="121"/>
      <c r="E171" s="180"/>
      <c r="F171" s="121" t="s">
        <v>2366</v>
      </c>
      <c r="G171" s="161"/>
      <c r="H171" s="128"/>
      <c r="I171" s="128"/>
      <c r="J171" s="128"/>
      <c r="K171" s="128"/>
      <c r="L171" s="126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</row>
    <row r="172" spans="1:26" ht="12.75" x14ac:dyDescent="0.2">
      <c r="A172" s="195"/>
      <c r="B172" s="195"/>
      <c r="C172" s="195"/>
      <c r="D172" s="121"/>
      <c r="E172" s="180"/>
      <c r="F172" s="121" t="s">
        <v>2368</v>
      </c>
      <c r="G172" s="161"/>
      <c r="H172" s="128"/>
      <c r="I172" s="128"/>
      <c r="J172" s="128"/>
      <c r="K172" s="128"/>
      <c r="L172" s="126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</row>
    <row r="173" spans="1:26" ht="12.75" x14ac:dyDescent="0.2">
      <c r="A173" s="195"/>
      <c r="B173" s="195"/>
      <c r="C173" s="195"/>
      <c r="D173" s="121"/>
      <c r="E173" s="180"/>
      <c r="F173" s="121" t="s">
        <v>2369</v>
      </c>
      <c r="G173" s="161"/>
      <c r="H173" s="128"/>
      <c r="I173" s="128"/>
      <c r="J173" s="128"/>
      <c r="K173" s="128"/>
      <c r="L173" s="126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</row>
    <row r="174" spans="1:26" ht="12.75" x14ac:dyDescent="0.2">
      <c r="A174" s="195"/>
      <c r="B174" s="195"/>
      <c r="C174" s="195"/>
      <c r="D174" s="121"/>
      <c r="E174" s="180"/>
      <c r="F174" s="121" t="s">
        <v>2372</v>
      </c>
      <c r="G174" s="161"/>
      <c r="H174" s="128"/>
      <c r="I174" s="128"/>
      <c r="J174" s="128"/>
      <c r="K174" s="128"/>
      <c r="L174" s="126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</row>
    <row r="175" spans="1:26" ht="12.75" x14ac:dyDescent="0.2">
      <c r="A175" s="195"/>
      <c r="B175" s="195"/>
      <c r="C175" s="195"/>
      <c r="D175" s="121"/>
      <c r="E175" s="180"/>
      <c r="F175" s="121" t="s">
        <v>2375</v>
      </c>
      <c r="G175" s="161"/>
      <c r="H175" s="128"/>
      <c r="I175" s="128"/>
      <c r="J175" s="128"/>
      <c r="K175" s="128"/>
      <c r="L175" s="126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</row>
    <row r="176" spans="1:26" ht="12.75" x14ac:dyDescent="0.2">
      <c r="A176" s="195"/>
      <c r="B176" s="195"/>
      <c r="C176" s="195"/>
      <c r="D176" s="121"/>
      <c r="E176" s="180"/>
      <c r="F176" s="121" t="s">
        <v>2377</v>
      </c>
      <c r="G176" s="161"/>
      <c r="H176" s="128"/>
      <c r="I176" s="128"/>
      <c r="J176" s="128"/>
      <c r="K176" s="128"/>
      <c r="L176" s="126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</row>
    <row r="177" spans="1:26" ht="12.75" x14ac:dyDescent="0.2">
      <c r="A177" s="195"/>
      <c r="B177" s="195"/>
      <c r="C177" s="195"/>
      <c r="D177" s="121"/>
      <c r="E177" s="180"/>
      <c r="F177" s="121" t="s">
        <v>2379</v>
      </c>
      <c r="G177" s="161"/>
      <c r="H177" s="128"/>
      <c r="I177" s="128"/>
      <c r="J177" s="128"/>
      <c r="K177" s="128"/>
      <c r="L177" s="126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</row>
    <row r="178" spans="1:26" ht="12.75" x14ac:dyDescent="0.2">
      <c r="A178" s="195"/>
      <c r="B178" s="195"/>
      <c r="C178" s="195"/>
      <c r="D178" s="121"/>
      <c r="E178" s="180"/>
      <c r="F178" s="121" t="s">
        <v>2381</v>
      </c>
      <c r="G178" s="161"/>
      <c r="H178" s="128"/>
      <c r="I178" s="128"/>
      <c r="J178" s="128"/>
      <c r="K178" s="128"/>
      <c r="L178" s="126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</row>
    <row r="179" spans="1:26" ht="12.75" x14ac:dyDescent="0.2">
      <c r="A179" s="195"/>
      <c r="B179" s="195"/>
      <c r="C179" s="195"/>
      <c r="D179" s="121"/>
      <c r="E179" s="180"/>
      <c r="F179" s="121" t="s">
        <v>2384</v>
      </c>
      <c r="G179" s="161"/>
      <c r="H179" s="128"/>
      <c r="I179" s="128"/>
      <c r="J179" s="128"/>
      <c r="K179" s="128"/>
      <c r="L179" s="126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</row>
    <row r="180" spans="1:26" ht="12.75" x14ac:dyDescent="0.2">
      <c r="A180" s="195"/>
      <c r="B180" s="195"/>
      <c r="C180" s="195"/>
      <c r="D180" s="121"/>
      <c r="E180" s="180"/>
      <c r="F180" s="121" t="s">
        <v>2388</v>
      </c>
      <c r="G180" s="161"/>
      <c r="H180" s="128"/>
      <c r="I180" s="128"/>
      <c r="J180" s="128"/>
      <c r="K180" s="128"/>
      <c r="L180" s="126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</row>
    <row r="181" spans="1:26" ht="12.75" x14ac:dyDescent="0.2">
      <c r="A181" s="195"/>
      <c r="B181" s="195"/>
      <c r="C181" s="195"/>
      <c r="D181" s="121"/>
      <c r="E181" s="180"/>
      <c r="F181" s="121" t="s">
        <v>2391</v>
      </c>
      <c r="G181" s="161"/>
      <c r="H181" s="128"/>
      <c r="I181" s="128"/>
      <c r="J181" s="128"/>
      <c r="K181" s="128"/>
      <c r="L181" s="126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</row>
    <row r="182" spans="1:26" ht="12.75" x14ac:dyDescent="0.2">
      <c r="A182" s="195"/>
      <c r="B182" s="195"/>
      <c r="C182" s="195"/>
      <c r="D182" s="121"/>
      <c r="E182" s="180"/>
      <c r="F182" s="121" t="s">
        <v>2393</v>
      </c>
      <c r="G182" s="161"/>
      <c r="H182" s="128"/>
      <c r="I182" s="128"/>
      <c r="J182" s="128"/>
      <c r="K182" s="128"/>
      <c r="L182" s="126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</row>
    <row r="183" spans="1:26" ht="12.75" x14ac:dyDescent="0.2">
      <c r="A183" s="195"/>
      <c r="B183" s="195"/>
      <c r="C183" s="195"/>
      <c r="D183" s="121"/>
      <c r="E183" s="180"/>
      <c r="F183" s="121" t="s">
        <v>2397</v>
      </c>
      <c r="G183" s="161"/>
      <c r="H183" s="128"/>
      <c r="I183" s="128"/>
      <c r="J183" s="128"/>
      <c r="K183" s="128"/>
      <c r="L183" s="126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</row>
    <row r="184" spans="1:26" ht="12.75" x14ac:dyDescent="0.2">
      <c r="A184" s="195"/>
      <c r="B184" s="195"/>
      <c r="C184" s="195"/>
      <c r="D184" s="121"/>
      <c r="E184" s="180"/>
      <c r="F184" s="121" t="s">
        <v>2399</v>
      </c>
      <c r="G184" s="161"/>
      <c r="H184" s="128"/>
      <c r="I184" s="128"/>
      <c r="J184" s="128"/>
      <c r="K184" s="128"/>
      <c r="L184" s="126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</row>
    <row r="185" spans="1:26" ht="12.75" x14ac:dyDescent="0.2">
      <c r="A185" s="195"/>
      <c r="B185" s="195"/>
      <c r="C185" s="195"/>
      <c r="D185" s="121"/>
      <c r="E185" s="180"/>
      <c r="F185" s="121" t="s">
        <v>2401</v>
      </c>
      <c r="G185" s="161"/>
      <c r="H185" s="128"/>
      <c r="I185" s="128"/>
      <c r="J185" s="128"/>
      <c r="K185" s="128"/>
      <c r="L185" s="126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</row>
    <row r="186" spans="1:26" ht="12.75" x14ac:dyDescent="0.2">
      <c r="A186" s="195"/>
      <c r="B186" s="195"/>
      <c r="C186" s="195"/>
      <c r="D186" s="121"/>
      <c r="E186" s="180"/>
      <c r="F186" s="121" t="s">
        <v>2404</v>
      </c>
      <c r="G186" s="161"/>
      <c r="H186" s="128"/>
      <c r="I186" s="128"/>
      <c r="J186" s="128"/>
      <c r="K186" s="128"/>
      <c r="L186" s="126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</row>
    <row r="187" spans="1:26" ht="12.75" x14ac:dyDescent="0.2">
      <c r="A187" s="195"/>
      <c r="B187" s="195"/>
      <c r="C187" s="195"/>
      <c r="D187" s="121"/>
      <c r="E187" s="180"/>
      <c r="F187" s="121" t="s">
        <v>2407</v>
      </c>
      <c r="G187" s="161"/>
      <c r="H187" s="128"/>
      <c r="I187" s="128"/>
      <c r="J187" s="128"/>
      <c r="K187" s="128"/>
      <c r="L187" s="126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</row>
    <row r="188" spans="1:26" ht="12.75" x14ac:dyDescent="0.2">
      <c r="A188" s="195"/>
      <c r="B188" s="195"/>
      <c r="C188" s="195"/>
      <c r="D188" s="121"/>
      <c r="E188" s="180"/>
      <c r="F188" s="121" t="s">
        <v>2409</v>
      </c>
      <c r="G188" s="161"/>
      <c r="H188" s="128"/>
      <c r="I188" s="128"/>
      <c r="J188" s="128"/>
      <c r="K188" s="128"/>
      <c r="L188" s="126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</row>
    <row r="189" spans="1:26" ht="12.75" x14ac:dyDescent="0.2">
      <c r="A189" s="195"/>
      <c r="B189" s="195"/>
      <c r="C189" s="195"/>
      <c r="D189" s="121"/>
      <c r="E189" s="180"/>
      <c r="F189" s="121" t="s">
        <v>2411</v>
      </c>
      <c r="G189" s="161"/>
      <c r="H189" s="128"/>
      <c r="I189" s="128"/>
      <c r="J189" s="128"/>
      <c r="K189" s="128"/>
      <c r="L189" s="126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</row>
    <row r="190" spans="1:26" ht="25.5" x14ac:dyDescent="0.2">
      <c r="A190" s="195"/>
      <c r="B190" s="195"/>
      <c r="C190" s="195"/>
      <c r="D190" s="121"/>
      <c r="E190" s="180"/>
      <c r="F190" s="121" t="s">
        <v>2414</v>
      </c>
      <c r="G190" s="161"/>
      <c r="H190" s="128"/>
      <c r="I190" s="128"/>
      <c r="J190" s="128"/>
      <c r="K190" s="128"/>
      <c r="L190" s="126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</row>
    <row r="191" spans="1:26" ht="12.75" x14ac:dyDescent="0.2">
      <c r="A191" s="195"/>
      <c r="B191" s="195"/>
      <c r="C191" s="195"/>
      <c r="D191" s="121"/>
      <c r="E191" s="180"/>
      <c r="F191" s="121" t="s">
        <v>2417</v>
      </c>
      <c r="G191" s="161"/>
      <c r="H191" s="128"/>
      <c r="I191" s="128"/>
      <c r="J191" s="128"/>
      <c r="K191" s="128"/>
      <c r="L191" s="126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</row>
    <row r="192" spans="1:26" ht="25.5" x14ac:dyDescent="0.2">
      <c r="A192" s="195"/>
      <c r="B192" s="195"/>
      <c r="C192" s="195"/>
      <c r="D192" s="121"/>
      <c r="E192" s="180"/>
      <c r="F192" s="121" t="s">
        <v>2419</v>
      </c>
      <c r="G192" s="161"/>
      <c r="H192" s="128"/>
      <c r="I192" s="128"/>
      <c r="J192" s="128"/>
      <c r="K192" s="128"/>
      <c r="L192" s="126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</row>
    <row r="193" spans="1:26" ht="12.75" x14ac:dyDescent="0.2">
      <c r="A193" s="195"/>
      <c r="B193" s="195"/>
      <c r="C193" s="195"/>
      <c r="D193" s="121"/>
      <c r="E193" s="180"/>
      <c r="F193" s="121" t="s">
        <v>2420</v>
      </c>
      <c r="G193" s="161"/>
      <c r="H193" s="128"/>
      <c r="I193" s="128"/>
      <c r="J193" s="128"/>
      <c r="K193" s="128"/>
      <c r="L193" s="126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</row>
    <row r="194" spans="1:26" ht="12.75" x14ac:dyDescent="0.2">
      <c r="A194" s="195"/>
      <c r="B194" s="195"/>
      <c r="C194" s="195"/>
      <c r="D194" s="121"/>
      <c r="E194" s="180"/>
      <c r="F194" s="121" t="s">
        <v>2421</v>
      </c>
      <c r="G194" s="161"/>
      <c r="H194" s="128"/>
      <c r="I194" s="128"/>
      <c r="J194" s="128"/>
      <c r="K194" s="128"/>
      <c r="L194" s="126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</row>
    <row r="195" spans="1:26" ht="12.75" x14ac:dyDescent="0.2">
      <c r="A195" s="195"/>
      <c r="B195" s="195"/>
      <c r="C195" s="195"/>
      <c r="D195" s="121"/>
      <c r="E195" s="180"/>
      <c r="F195" s="121" t="s">
        <v>2423</v>
      </c>
      <c r="G195" s="161"/>
      <c r="H195" s="128"/>
      <c r="I195" s="128"/>
      <c r="J195" s="128"/>
      <c r="K195" s="128"/>
      <c r="L195" s="126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</row>
    <row r="196" spans="1:26" ht="12.75" x14ac:dyDescent="0.2">
      <c r="A196" s="195"/>
      <c r="B196" s="195"/>
      <c r="C196" s="195"/>
      <c r="D196" s="121"/>
      <c r="E196" s="180"/>
      <c r="F196" s="121" t="s">
        <v>2425</v>
      </c>
      <c r="G196" s="161"/>
      <c r="H196" s="128"/>
      <c r="I196" s="128"/>
      <c r="J196" s="128"/>
      <c r="K196" s="128"/>
      <c r="L196" s="126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</row>
    <row r="197" spans="1:26" ht="12.75" x14ac:dyDescent="0.2">
      <c r="A197" s="195"/>
      <c r="B197" s="195"/>
      <c r="C197" s="195"/>
      <c r="D197" s="121"/>
      <c r="E197" s="180"/>
      <c r="F197" s="121" t="s">
        <v>2426</v>
      </c>
      <c r="G197" s="161"/>
      <c r="H197" s="128"/>
      <c r="I197" s="128"/>
      <c r="J197" s="128"/>
      <c r="K197" s="128"/>
      <c r="L197" s="126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</row>
    <row r="198" spans="1:26" ht="12.75" x14ac:dyDescent="0.2">
      <c r="A198" s="195"/>
      <c r="B198" s="195"/>
      <c r="C198" s="195"/>
      <c r="D198" s="121"/>
      <c r="E198" s="180"/>
      <c r="F198" s="121" t="s">
        <v>2427</v>
      </c>
      <c r="G198" s="161"/>
      <c r="H198" s="128"/>
      <c r="I198" s="128"/>
      <c r="J198" s="128"/>
      <c r="K198" s="128"/>
      <c r="L198" s="126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</row>
    <row r="199" spans="1:26" ht="12.75" x14ac:dyDescent="0.2">
      <c r="A199" s="195"/>
      <c r="B199" s="195"/>
      <c r="C199" s="195"/>
      <c r="D199" s="121"/>
      <c r="E199" s="180"/>
      <c r="F199" s="121" t="s">
        <v>2428</v>
      </c>
      <c r="G199" s="161"/>
      <c r="H199" s="128"/>
      <c r="I199" s="128"/>
      <c r="J199" s="128"/>
      <c r="K199" s="128"/>
      <c r="L199" s="126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</row>
    <row r="200" spans="1:26" ht="12.75" x14ac:dyDescent="0.2">
      <c r="A200" s="195"/>
      <c r="B200" s="195"/>
      <c r="C200" s="195"/>
      <c r="D200" s="121"/>
      <c r="E200" s="180"/>
      <c r="F200" s="121" t="s">
        <v>2429</v>
      </c>
      <c r="G200" s="161"/>
      <c r="H200" s="128"/>
      <c r="I200" s="128"/>
      <c r="J200" s="128"/>
      <c r="K200" s="128"/>
      <c r="L200" s="126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</row>
    <row r="201" spans="1:26" ht="12.75" x14ac:dyDescent="0.2">
      <c r="A201" s="195"/>
      <c r="B201" s="195"/>
      <c r="C201" s="195"/>
      <c r="D201" s="121"/>
      <c r="E201" s="180"/>
      <c r="F201" s="121" t="s">
        <v>2430</v>
      </c>
      <c r="G201" s="161"/>
      <c r="H201" s="128"/>
      <c r="I201" s="128"/>
      <c r="J201" s="128"/>
      <c r="K201" s="128"/>
      <c r="L201" s="126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</row>
    <row r="202" spans="1:26" ht="12.75" x14ac:dyDescent="0.2">
      <c r="A202" s="195"/>
      <c r="B202" s="195"/>
      <c r="C202" s="195"/>
      <c r="D202" s="121"/>
      <c r="E202" s="180"/>
      <c r="F202" s="121" t="s">
        <v>2431</v>
      </c>
      <c r="G202" s="161"/>
      <c r="H202" s="128"/>
      <c r="I202" s="128"/>
      <c r="J202" s="128"/>
      <c r="K202" s="128"/>
      <c r="L202" s="126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</row>
    <row r="203" spans="1:26" ht="12.75" x14ac:dyDescent="0.2">
      <c r="A203" s="195"/>
      <c r="B203" s="195"/>
      <c r="C203" s="195"/>
      <c r="D203" s="121"/>
      <c r="E203" s="180"/>
      <c r="F203" s="121" t="s">
        <v>2432</v>
      </c>
      <c r="G203" s="161"/>
      <c r="H203" s="128"/>
      <c r="I203" s="128"/>
      <c r="J203" s="128"/>
      <c r="K203" s="128"/>
      <c r="L203" s="126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</row>
    <row r="204" spans="1:26" ht="12.75" x14ac:dyDescent="0.2">
      <c r="A204" s="195"/>
      <c r="B204" s="195"/>
      <c r="C204" s="195"/>
      <c r="D204" s="121"/>
      <c r="E204" s="180"/>
      <c r="F204" s="121" t="s">
        <v>2434</v>
      </c>
      <c r="G204" s="161"/>
      <c r="H204" s="128"/>
      <c r="I204" s="128"/>
      <c r="J204" s="128"/>
      <c r="K204" s="128"/>
      <c r="L204" s="126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</row>
    <row r="205" spans="1:26" ht="12.75" x14ac:dyDescent="0.2">
      <c r="A205" s="195"/>
      <c r="B205" s="195"/>
      <c r="C205" s="195"/>
      <c r="D205" s="121"/>
      <c r="E205" s="180"/>
      <c r="F205" s="121" t="s">
        <v>2440</v>
      </c>
      <c r="G205" s="161"/>
      <c r="H205" s="128"/>
      <c r="I205" s="128"/>
      <c r="J205" s="128"/>
      <c r="K205" s="128"/>
      <c r="L205" s="126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</row>
    <row r="206" spans="1:26" ht="12.75" x14ac:dyDescent="0.2">
      <c r="A206" s="195"/>
      <c r="B206" s="195"/>
      <c r="C206" s="195"/>
      <c r="D206" s="121"/>
      <c r="E206" s="180"/>
      <c r="F206" s="121" t="s">
        <v>2443</v>
      </c>
      <c r="G206" s="161"/>
      <c r="H206" s="128"/>
      <c r="I206" s="128"/>
      <c r="J206" s="128"/>
      <c r="K206" s="128"/>
      <c r="L206" s="126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</row>
    <row r="207" spans="1:26" ht="12.75" x14ac:dyDescent="0.2">
      <c r="A207" s="195"/>
      <c r="B207" s="195"/>
      <c r="C207" s="195"/>
      <c r="D207" s="121"/>
      <c r="E207" s="180"/>
      <c r="F207" s="121" t="s">
        <v>2444</v>
      </c>
      <c r="G207" s="161"/>
      <c r="H207" s="128"/>
      <c r="I207" s="128"/>
      <c r="J207" s="128"/>
      <c r="K207" s="128"/>
      <c r="L207" s="126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</row>
    <row r="208" spans="1:26" ht="12.75" x14ac:dyDescent="0.2">
      <c r="A208" s="195"/>
      <c r="B208" s="195"/>
      <c r="C208" s="195"/>
      <c r="D208" s="121"/>
      <c r="E208" s="180"/>
      <c r="F208" s="121" t="s">
        <v>2446</v>
      </c>
      <c r="G208" s="161"/>
      <c r="H208" s="128"/>
      <c r="I208" s="128"/>
      <c r="J208" s="128"/>
      <c r="K208" s="128"/>
      <c r="L208" s="126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</row>
    <row r="209" spans="1:26" ht="12.75" x14ac:dyDescent="0.2">
      <c r="A209" s="195"/>
      <c r="B209" s="195"/>
      <c r="C209" s="195"/>
      <c r="D209" s="121"/>
      <c r="E209" s="180"/>
      <c r="F209" s="121" t="s">
        <v>2447</v>
      </c>
      <c r="G209" s="161"/>
      <c r="H209" s="128"/>
      <c r="I209" s="128"/>
      <c r="J209" s="128"/>
      <c r="K209" s="128"/>
      <c r="L209" s="126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</row>
    <row r="210" spans="1:26" ht="12.75" x14ac:dyDescent="0.2">
      <c r="A210" s="195"/>
      <c r="B210" s="195"/>
      <c r="C210" s="195"/>
      <c r="D210" s="121"/>
      <c r="E210" s="180"/>
      <c r="F210" s="121" t="s">
        <v>2448</v>
      </c>
      <c r="G210" s="161"/>
      <c r="H210" s="128"/>
      <c r="I210" s="128"/>
      <c r="J210" s="128"/>
      <c r="K210" s="128"/>
      <c r="L210" s="126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</row>
    <row r="211" spans="1:26" ht="12.75" x14ac:dyDescent="0.2">
      <c r="A211" s="195"/>
      <c r="B211" s="195"/>
      <c r="C211" s="195"/>
      <c r="D211" s="121"/>
      <c r="E211" s="180"/>
      <c r="F211" s="121" t="s">
        <v>2449</v>
      </c>
      <c r="G211" s="161"/>
      <c r="H211" s="128"/>
      <c r="I211" s="128"/>
      <c r="J211" s="128"/>
      <c r="K211" s="128"/>
      <c r="L211" s="126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</row>
    <row r="212" spans="1:26" ht="12.75" x14ac:dyDescent="0.2">
      <c r="A212" s="195"/>
      <c r="B212" s="195"/>
      <c r="C212" s="195"/>
      <c r="D212" s="121"/>
      <c r="E212" s="180"/>
      <c r="F212" s="121" t="s">
        <v>2450</v>
      </c>
      <c r="G212" s="161"/>
      <c r="H212" s="128"/>
      <c r="I212" s="128"/>
      <c r="J212" s="128"/>
      <c r="K212" s="128"/>
      <c r="L212" s="126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</row>
    <row r="213" spans="1:26" ht="12.75" x14ac:dyDescent="0.2">
      <c r="A213" s="195"/>
      <c r="B213" s="195"/>
      <c r="C213" s="195"/>
      <c r="D213" s="121"/>
      <c r="E213" s="180"/>
      <c r="F213" s="121" t="s">
        <v>2451</v>
      </c>
      <c r="G213" s="161"/>
      <c r="H213" s="128"/>
      <c r="I213" s="128"/>
      <c r="J213" s="128"/>
      <c r="K213" s="128"/>
      <c r="L213" s="126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</row>
    <row r="214" spans="1:26" ht="12.75" x14ac:dyDescent="0.2">
      <c r="A214" s="195"/>
      <c r="B214" s="195"/>
      <c r="C214" s="195"/>
      <c r="D214" s="121"/>
      <c r="E214" s="180"/>
      <c r="F214" s="121" t="s">
        <v>2452</v>
      </c>
      <c r="G214" s="161"/>
      <c r="H214" s="128"/>
      <c r="I214" s="128"/>
      <c r="J214" s="128"/>
      <c r="K214" s="128"/>
      <c r="L214" s="126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</row>
    <row r="215" spans="1:26" ht="12.75" x14ac:dyDescent="0.2">
      <c r="A215" s="195"/>
      <c r="B215" s="195"/>
      <c r="C215" s="195"/>
      <c r="D215" s="121"/>
      <c r="E215" s="180"/>
      <c r="F215" s="121" t="s">
        <v>2453</v>
      </c>
      <c r="G215" s="161"/>
      <c r="H215" s="128"/>
      <c r="I215" s="128"/>
      <c r="J215" s="128"/>
      <c r="K215" s="128"/>
      <c r="L215" s="126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</row>
    <row r="216" spans="1:26" ht="12.75" x14ac:dyDescent="0.2">
      <c r="A216" s="195"/>
      <c r="B216" s="195"/>
      <c r="C216" s="195"/>
      <c r="D216" s="121"/>
      <c r="E216" s="180"/>
      <c r="F216" s="121" t="s">
        <v>2454</v>
      </c>
      <c r="G216" s="161"/>
      <c r="H216" s="128"/>
      <c r="I216" s="128"/>
      <c r="J216" s="128"/>
      <c r="K216" s="128"/>
      <c r="L216" s="126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</row>
    <row r="217" spans="1:26" ht="12.75" x14ac:dyDescent="0.2">
      <c r="A217" s="195"/>
      <c r="B217" s="195"/>
      <c r="C217" s="195"/>
      <c r="D217" s="121"/>
      <c r="E217" s="180"/>
      <c r="F217" s="121" t="s">
        <v>2457</v>
      </c>
      <c r="G217" s="161"/>
      <c r="H217" s="128"/>
      <c r="I217" s="128"/>
      <c r="J217" s="128"/>
      <c r="K217" s="128"/>
      <c r="L217" s="126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</row>
    <row r="218" spans="1:26" ht="12.75" x14ac:dyDescent="0.2">
      <c r="A218" s="195"/>
      <c r="B218" s="195"/>
      <c r="C218" s="195"/>
      <c r="D218" s="121"/>
      <c r="E218" s="180"/>
      <c r="F218" s="121" t="s">
        <v>2460</v>
      </c>
      <c r="G218" s="161"/>
      <c r="H218" s="128"/>
      <c r="I218" s="128"/>
      <c r="J218" s="128"/>
      <c r="K218" s="128"/>
      <c r="L218" s="126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</row>
    <row r="219" spans="1:26" ht="12.75" x14ac:dyDescent="0.2">
      <c r="A219" s="195"/>
      <c r="B219" s="195"/>
      <c r="C219" s="195"/>
      <c r="D219" s="121"/>
      <c r="E219" s="180"/>
      <c r="F219" s="121" t="s">
        <v>2462</v>
      </c>
      <c r="G219" s="161"/>
      <c r="H219" s="128"/>
      <c r="I219" s="128"/>
      <c r="J219" s="128"/>
      <c r="K219" s="128"/>
      <c r="L219" s="126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</row>
    <row r="220" spans="1:26" ht="12.75" x14ac:dyDescent="0.2">
      <c r="A220" s="195"/>
      <c r="B220" s="195"/>
      <c r="C220" s="195"/>
      <c r="D220" s="121"/>
      <c r="E220" s="180"/>
      <c r="F220" s="121" t="s">
        <v>2464</v>
      </c>
      <c r="G220" s="161"/>
      <c r="H220" s="128"/>
      <c r="I220" s="128"/>
      <c r="J220" s="128"/>
      <c r="K220" s="128"/>
      <c r="L220" s="126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</row>
    <row r="221" spans="1:26" ht="25.5" x14ac:dyDescent="0.2">
      <c r="A221" s="195"/>
      <c r="B221" s="195"/>
      <c r="C221" s="195"/>
      <c r="D221" s="121"/>
      <c r="E221" s="180"/>
      <c r="F221" s="121" t="s">
        <v>2468</v>
      </c>
      <c r="G221" s="161"/>
      <c r="H221" s="128"/>
      <c r="I221" s="128"/>
      <c r="J221" s="128"/>
      <c r="K221" s="128"/>
      <c r="L221" s="126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</row>
    <row r="222" spans="1:26" ht="12.75" x14ac:dyDescent="0.2">
      <c r="A222" s="195"/>
      <c r="B222" s="195"/>
      <c r="C222" s="195"/>
      <c r="D222" s="121"/>
      <c r="E222" s="180"/>
      <c r="F222" s="121" t="s">
        <v>2469</v>
      </c>
      <c r="G222" s="161"/>
      <c r="H222" s="128"/>
      <c r="I222" s="128"/>
      <c r="J222" s="128"/>
      <c r="K222" s="128"/>
      <c r="L222" s="126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</row>
    <row r="223" spans="1:26" ht="12.75" x14ac:dyDescent="0.2">
      <c r="A223" s="195"/>
      <c r="B223" s="195"/>
      <c r="C223" s="195"/>
      <c r="D223" s="121"/>
      <c r="E223" s="180"/>
      <c r="F223" s="121" t="s">
        <v>2471</v>
      </c>
      <c r="G223" s="161"/>
      <c r="H223" s="128"/>
      <c r="I223" s="128"/>
      <c r="J223" s="128"/>
      <c r="K223" s="128"/>
      <c r="L223" s="126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</row>
    <row r="224" spans="1:26" ht="12.75" x14ac:dyDescent="0.2">
      <c r="A224" s="195"/>
      <c r="B224" s="195"/>
      <c r="C224" s="195"/>
      <c r="D224" s="121"/>
      <c r="E224" s="180"/>
      <c r="F224" s="121" t="s">
        <v>2472</v>
      </c>
      <c r="G224" s="161"/>
      <c r="H224" s="128"/>
      <c r="I224" s="128"/>
      <c r="J224" s="128"/>
      <c r="K224" s="128"/>
      <c r="L224" s="126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</row>
    <row r="225" spans="1:26" ht="12.75" x14ac:dyDescent="0.2">
      <c r="A225" s="195"/>
      <c r="B225" s="195"/>
      <c r="C225" s="195"/>
      <c r="D225" s="121"/>
      <c r="E225" s="180"/>
      <c r="F225" s="121" t="s">
        <v>2473</v>
      </c>
      <c r="G225" s="161"/>
      <c r="H225" s="128"/>
      <c r="I225" s="128"/>
      <c r="J225" s="128"/>
      <c r="K225" s="128"/>
      <c r="L225" s="126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</row>
    <row r="226" spans="1:26" ht="12.75" x14ac:dyDescent="0.2">
      <c r="A226" s="195"/>
      <c r="B226" s="195"/>
      <c r="C226" s="195"/>
      <c r="D226" s="121"/>
      <c r="E226" s="180"/>
      <c r="F226" s="121" t="s">
        <v>2474</v>
      </c>
      <c r="G226" s="161"/>
      <c r="H226" s="128"/>
      <c r="I226" s="128"/>
      <c r="J226" s="128"/>
      <c r="K226" s="128"/>
      <c r="L226" s="126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</row>
    <row r="227" spans="1:26" ht="12.75" x14ac:dyDescent="0.2">
      <c r="A227" s="195"/>
      <c r="B227" s="195"/>
      <c r="C227" s="195"/>
      <c r="D227" s="121"/>
      <c r="E227" s="180"/>
      <c r="F227" s="121" t="s">
        <v>2475</v>
      </c>
      <c r="G227" s="161"/>
      <c r="H227" s="128"/>
      <c r="I227" s="128"/>
      <c r="J227" s="128"/>
      <c r="K227" s="128"/>
      <c r="L227" s="126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</row>
    <row r="228" spans="1:26" ht="12.75" x14ac:dyDescent="0.2">
      <c r="A228" s="195"/>
      <c r="B228" s="195"/>
      <c r="C228" s="195"/>
      <c r="D228" s="121"/>
      <c r="E228" s="180"/>
      <c r="F228" s="121" t="s">
        <v>2477</v>
      </c>
      <c r="G228" s="161"/>
      <c r="H228" s="128"/>
      <c r="I228" s="128"/>
      <c r="J228" s="128"/>
      <c r="K228" s="128"/>
      <c r="L228" s="126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</row>
    <row r="229" spans="1:26" ht="12.75" x14ac:dyDescent="0.2">
      <c r="A229" s="195"/>
      <c r="B229" s="195"/>
      <c r="C229" s="195"/>
      <c r="D229" s="121"/>
      <c r="E229" s="180"/>
      <c r="F229" s="121" t="s">
        <v>2479</v>
      </c>
      <c r="G229" s="161"/>
      <c r="H229" s="128"/>
      <c r="I229" s="128"/>
      <c r="J229" s="128"/>
      <c r="K229" s="128"/>
      <c r="L229" s="126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</row>
    <row r="230" spans="1:26" ht="12.75" x14ac:dyDescent="0.2">
      <c r="A230" s="195"/>
      <c r="B230" s="195"/>
      <c r="C230" s="195"/>
      <c r="D230" s="121"/>
      <c r="E230" s="180"/>
      <c r="F230" s="121" t="s">
        <v>2482</v>
      </c>
      <c r="G230" s="161"/>
      <c r="H230" s="128"/>
      <c r="I230" s="128"/>
      <c r="J230" s="128"/>
      <c r="K230" s="128"/>
      <c r="L230" s="126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</row>
    <row r="231" spans="1:26" ht="12.75" x14ac:dyDescent="0.2">
      <c r="A231" s="195"/>
      <c r="B231" s="195"/>
      <c r="C231" s="195"/>
      <c r="D231" s="121"/>
      <c r="E231" s="180"/>
      <c r="F231" s="121" t="s">
        <v>2485</v>
      </c>
      <c r="G231" s="161"/>
      <c r="H231" s="128"/>
      <c r="I231" s="128"/>
      <c r="J231" s="128"/>
      <c r="K231" s="128"/>
      <c r="L231" s="126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</row>
    <row r="232" spans="1:26" ht="25.5" x14ac:dyDescent="0.2">
      <c r="A232" s="195"/>
      <c r="B232" s="195"/>
      <c r="C232" s="195"/>
      <c r="D232" s="121"/>
      <c r="E232" s="180"/>
      <c r="F232" s="121" t="s">
        <v>2489</v>
      </c>
      <c r="G232" s="161"/>
      <c r="H232" s="128"/>
      <c r="I232" s="128"/>
      <c r="J232" s="128"/>
      <c r="K232" s="128"/>
      <c r="L232" s="126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</row>
    <row r="233" spans="1:26" ht="12.75" x14ac:dyDescent="0.2">
      <c r="A233" s="195"/>
      <c r="B233" s="195"/>
      <c r="C233" s="195"/>
      <c r="D233" s="121"/>
      <c r="E233" s="180"/>
      <c r="F233" s="121" t="s">
        <v>2492</v>
      </c>
      <c r="G233" s="161"/>
      <c r="H233" s="128"/>
      <c r="I233" s="128"/>
      <c r="J233" s="128"/>
      <c r="K233" s="128"/>
      <c r="L233" s="126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</row>
    <row r="234" spans="1:26" ht="25.5" x14ac:dyDescent="0.2">
      <c r="A234" s="195"/>
      <c r="B234" s="195"/>
      <c r="C234" s="195"/>
      <c r="D234" s="121"/>
      <c r="E234" s="180"/>
      <c r="F234" s="121" t="s">
        <v>2495</v>
      </c>
      <c r="G234" s="161"/>
      <c r="H234" s="128"/>
      <c r="I234" s="128"/>
      <c r="J234" s="128"/>
      <c r="K234" s="128"/>
      <c r="L234" s="126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</row>
    <row r="235" spans="1:26" ht="38.25" x14ac:dyDescent="0.2">
      <c r="A235" s="195"/>
      <c r="B235" s="195"/>
      <c r="C235" s="195"/>
      <c r="D235" s="121"/>
      <c r="E235" s="180"/>
      <c r="F235" s="121" t="s">
        <v>2499</v>
      </c>
      <c r="G235" s="161"/>
      <c r="H235" s="128"/>
      <c r="I235" s="128"/>
      <c r="J235" s="128"/>
      <c r="K235" s="128"/>
      <c r="L235" s="126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</row>
    <row r="236" spans="1:26" ht="12.75" x14ac:dyDescent="0.2">
      <c r="A236" s="195"/>
      <c r="B236" s="195"/>
      <c r="C236" s="195"/>
      <c r="D236" s="121"/>
      <c r="E236" s="180"/>
      <c r="F236" s="121" t="s">
        <v>2501</v>
      </c>
      <c r="G236" s="161"/>
      <c r="H236" s="128"/>
      <c r="I236" s="128"/>
      <c r="J236" s="128"/>
      <c r="K236" s="128"/>
      <c r="L236" s="126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</row>
    <row r="237" spans="1:26" ht="25.5" x14ac:dyDescent="0.2">
      <c r="A237" s="195"/>
      <c r="B237" s="195"/>
      <c r="C237" s="195"/>
      <c r="D237" s="121"/>
      <c r="E237" s="180"/>
      <c r="F237" s="121" t="s">
        <v>2505</v>
      </c>
      <c r="G237" s="161"/>
      <c r="H237" s="128"/>
      <c r="I237" s="128"/>
      <c r="J237" s="128"/>
      <c r="K237" s="128"/>
      <c r="L237" s="126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</row>
    <row r="238" spans="1:26" ht="12.75" x14ac:dyDescent="0.2">
      <c r="A238" s="195"/>
      <c r="B238" s="195"/>
      <c r="C238" s="195"/>
      <c r="D238" s="121"/>
      <c r="E238" s="180"/>
      <c r="F238" s="121" t="s">
        <v>2506</v>
      </c>
      <c r="G238" s="161"/>
      <c r="H238" s="128"/>
      <c r="I238" s="128"/>
      <c r="J238" s="128"/>
      <c r="K238" s="128"/>
      <c r="L238" s="126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</row>
    <row r="239" spans="1:26" ht="12.75" x14ac:dyDescent="0.2">
      <c r="A239" s="195"/>
      <c r="B239" s="195"/>
      <c r="C239" s="195"/>
      <c r="D239" s="121"/>
      <c r="E239" s="180"/>
      <c r="F239" s="121" t="s">
        <v>2508</v>
      </c>
      <c r="G239" s="161"/>
      <c r="H239" s="128"/>
      <c r="I239" s="128"/>
      <c r="J239" s="128"/>
      <c r="K239" s="128"/>
      <c r="L239" s="126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</row>
    <row r="240" spans="1:26" ht="12.75" x14ac:dyDescent="0.2">
      <c r="A240" s="195"/>
      <c r="B240" s="195"/>
      <c r="C240" s="195"/>
      <c r="D240" s="121"/>
      <c r="E240" s="180"/>
      <c r="F240" s="121" t="s">
        <v>2511</v>
      </c>
      <c r="G240" s="161"/>
      <c r="H240" s="128"/>
      <c r="I240" s="128"/>
      <c r="J240" s="128"/>
      <c r="K240" s="128"/>
      <c r="L240" s="126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</row>
    <row r="241" spans="1:26" ht="12.75" x14ac:dyDescent="0.2">
      <c r="A241" s="195"/>
      <c r="B241" s="195"/>
      <c r="C241" s="195"/>
      <c r="D241" s="121"/>
      <c r="E241" s="180"/>
      <c r="F241" s="121" t="s">
        <v>2514</v>
      </c>
      <c r="G241" s="161"/>
      <c r="H241" s="128"/>
      <c r="I241" s="128"/>
      <c r="J241" s="128"/>
      <c r="K241" s="128"/>
      <c r="L241" s="126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</row>
    <row r="242" spans="1:26" ht="12.75" x14ac:dyDescent="0.2">
      <c r="A242" s="195"/>
      <c r="B242" s="195"/>
      <c r="C242" s="195"/>
      <c r="D242" s="121"/>
      <c r="E242" s="180"/>
      <c r="F242" s="121" t="s">
        <v>2515</v>
      </c>
      <c r="G242" s="161"/>
      <c r="H242" s="128"/>
      <c r="I242" s="128"/>
      <c r="J242" s="128"/>
      <c r="K242" s="128"/>
      <c r="L242" s="126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</row>
    <row r="243" spans="1:26" ht="12.75" x14ac:dyDescent="0.2">
      <c r="A243" s="195"/>
      <c r="B243" s="195"/>
      <c r="C243" s="195"/>
      <c r="D243" s="121"/>
      <c r="E243" s="180"/>
      <c r="F243" s="121" t="s">
        <v>2517</v>
      </c>
      <c r="G243" s="161"/>
      <c r="H243" s="128"/>
      <c r="I243" s="128"/>
      <c r="J243" s="128"/>
      <c r="K243" s="128"/>
      <c r="L243" s="126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</row>
    <row r="244" spans="1:26" ht="12.75" x14ac:dyDescent="0.2">
      <c r="A244" s="195"/>
      <c r="B244" s="195"/>
      <c r="C244" s="195"/>
      <c r="D244" s="121"/>
      <c r="E244" s="180"/>
      <c r="F244" s="121" t="s">
        <v>2519</v>
      </c>
      <c r="G244" s="161"/>
      <c r="H244" s="128"/>
      <c r="I244" s="128"/>
      <c r="J244" s="128"/>
      <c r="K244" s="128"/>
      <c r="L244" s="126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</row>
    <row r="245" spans="1:26" ht="12.75" x14ac:dyDescent="0.2">
      <c r="A245" s="195"/>
      <c r="B245" s="195"/>
      <c r="C245" s="195"/>
      <c r="D245" s="121"/>
      <c r="E245" s="180"/>
      <c r="F245" s="121" t="s">
        <v>2522</v>
      </c>
      <c r="G245" s="161"/>
      <c r="H245" s="128"/>
      <c r="I245" s="128"/>
      <c r="J245" s="128"/>
      <c r="K245" s="128"/>
      <c r="L245" s="126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</row>
    <row r="246" spans="1:26" ht="12.75" x14ac:dyDescent="0.2">
      <c r="A246" s="195"/>
      <c r="B246" s="195"/>
      <c r="C246" s="195"/>
      <c r="D246" s="121"/>
      <c r="E246" s="180"/>
      <c r="F246" s="121" t="s">
        <v>2525</v>
      </c>
      <c r="G246" s="161"/>
      <c r="H246" s="128"/>
      <c r="I246" s="128"/>
      <c r="J246" s="128"/>
      <c r="K246" s="128"/>
      <c r="L246" s="126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</row>
    <row r="247" spans="1:26" ht="12.75" x14ac:dyDescent="0.2">
      <c r="A247" s="195"/>
      <c r="B247" s="195"/>
      <c r="C247" s="195"/>
      <c r="D247" s="121"/>
      <c r="E247" s="180"/>
      <c r="F247" s="121" t="s">
        <v>2528</v>
      </c>
      <c r="G247" s="161"/>
      <c r="H247" s="128"/>
      <c r="I247" s="128"/>
      <c r="J247" s="128"/>
      <c r="K247" s="128"/>
      <c r="L247" s="126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</row>
    <row r="248" spans="1:26" ht="12.75" x14ac:dyDescent="0.2">
      <c r="A248" s="195"/>
      <c r="B248" s="195"/>
      <c r="C248" s="195"/>
      <c r="D248" s="121"/>
      <c r="E248" s="180"/>
      <c r="F248" s="121" t="s">
        <v>2530</v>
      </c>
      <c r="G248" s="161"/>
      <c r="H248" s="128"/>
      <c r="I248" s="128"/>
      <c r="J248" s="128"/>
      <c r="K248" s="128"/>
      <c r="L248" s="126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</row>
    <row r="249" spans="1:26" ht="12.75" x14ac:dyDescent="0.2">
      <c r="A249" s="195"/>
      <c r="B249" s="195"/>
      <c r="C249" s="195"/>
      <c r="D249" s="121"/>
      <c r="E249" s="180"/>
      <c r="F249" s="121" t="s">
        <v>2533</v>
      </c>
      <c r="G249" s="161"/>
      <c r="H249" s="128"/>
      <c r="I249" s="128"/>
      <c r="J249" s="128"/>
      <c r="K249" s="128"/>
      <c r="L249" s="126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</row>
    <row r="250" spans="1:26" ht="38.25" x14ac:dyDescent="0.2">
      <c r="A250" s="195"/>
      <c r="B250" s="195"/>
      <c r="C250" s="195"/>
      <c r="D250" s="121"/>
      <c r="E250" s="180"/>
      <c r="F250" s="121" t="s">
        <v>2536</v>
      </c>
      <c r="G250" s="161"/>
      <c r="H250" s="128"/>
      <c r="I250" s="128"/>
      <c r="J250" s="128"/>
      <c r="K250" s="128"/>
      <c r="L250" s="126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</row>
    <row r="251" spans="1:26" ht="12.75" x14ac:dyDescent="0.2">
      <c r="A251" s="195"/>
      <c r="B251" s="195"/>
      <c r="C251" s="195"/>
      <c r="D251" s="121"/>
      <c r="E251" s="180"/>
      <c r="F251" s="121" t="s">
        <v>2538</v>
      </c>
      <c r="G251" s="161"/>
      <c r="H251" s="128"/>
      <c r="I251" s="128"/>
      <c r="J251" s="128"/>
      <c r="K251" s="128"/>
      <c r="L251" s="126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</row>
    <row r="252" spans="1:26" ht="12.75" x14ac:dyDescent="0.2">
      <c r="A252" s="195"/>
      <c r="B252" s="195"/>
      <c r="C252" s="195"/>
      <c r="D252" s="121"/>
      <c r="E252" s="180"/>
      <c r="F252" s="121" t="s">
        <v>2541</v>
      </c>
      <c r="G252" s="161"/>
      <c r="H252" s="128"/>
      <c r="I252" s="128"/>
      <c r="J252" s="128"/>
      <c r="K252" s="128"/>
      <c r="L252" s="126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</row>
    <row r="253" spans="1:26" ht="12.75" x14ac:dyDescent="0.2">
      <c r="A253" s="195"/>
      <c r="B253" s="195"/>
      <c r="C253" s="195"/>
      <c r="D253" s="121"/>
      <c r="E253" s="180"/>
      <c r="F253" s="121" t="s">
        <v>2543</v>
      </c>
      <c r="G253" s="161"/>
      <c r="H253" s="128"/>
      <c r="I253" s="128"/>
      <c r="J253" s="128"/>
      <c r="K253" s="128"/>
      <c r="L253" s="126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</row>
    <row r="254" spans="1:26" ht="12.75" x14ac:dyDescent="0.2">
      <c r="A254" s="195"/>
      <c r="B254" s="195"/>
      <c r="C254" s="195"/>
      <c r="D254" s="121"/>
      <c r="E254" s="180"/>
      <c r="F254" s="121" t="s">
        <v>2545</v>
      </c>
      <c r="G254" s="161"/>
      <c r="H254" s="128"/>
      <c r="I254" s="128"/>
      <c r="J254" s="128"/>
      <c r="K254" s="128"/>
      <c r="L254" s="126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</row>
    <row r="255" spans="1:26" ht="12.75" x14ac:dyDescent="0.2">
      <c r="A255" s="195"/>
      <c r="B255" s="195"/>
      <c r="C255" s="195"/>
      <c r="D255" s="121"/>
      <c r="E255" s="180"/>
      <c r="F255" s="121"/>
      <c r="G255" s="161"/>
      <c r="H255" s="128"/>
      <c r="I255" s="128"/>
      <c r="J255" s="128"/>
      <c r="K255" s="128"/>
      <c r="L255" s="126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</row>
    <row r="256" spans="1:26" ht="12.75" x14ac:dyDescent="0.2">
      <c r="A256" s="195"/>
      <c r="B256" s="195"/>
      <c r="C256" s="195"/>
      <c r="D256" s="121"/>
      <c r="E256" s="180"/>
      <c r="F256" s="121"/>
      <c r="G256" s="161"/>
      <c r="H256" s="128"/>
      <c r="I256" s="128"/>
      <c r="J256" s="128"/>
      <c r="K256" s="128"/>
      <c r="L256" s="126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</row>
    <row r="257" spans="1:26" ht="12.75" x14ac:dyDescent="0.2">
      <c r="A257" s="195"/>
      <c r="B257" s="195"/>
      <c r="C257" s="195"/>
      <c r="D257" s="121"/>
      <c r="E257" s="180"/>
      <c r="F257" s="121"/>
      <c r="G257" s="161"/>
      <c r="H257" s="128"/>
      <c r="I257" s="128"/>
      <c r="J257" s="128"/>
      <c r="K257" s="128"/>
      <c r="L257" s="126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</row>
    <row r="258" spans="1:26" ht="12.75" x14ac:dyDescent="0.2">
      <c r="A258" s="195"/>
      <c r="B258" s="195"/>
      <c r="C258" s="195"/>
      <c r="D258" s="121"/>
      <c r="E258" s="180"/>
      <c r="F258" s="121"/>
      <c r="G258" s="161"/>
      <c r="H258" s="128"/>
      <c r="I258" s="128"/>
      <c r="J258" s="128"/>
      <c r="K258" s="128"/>
      <c r="L258" s="126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</row>
    <row r="259" spans="1:26" ht="12.75" x14ac:dyDescent="0.2">
      <c r="A259" s="195"/>
      <c r="B259" s="195"/>
      <c r="C259" s="195"/>
      <c r="D259" s="121"/>
      <c r="E259" s="180"/>
      <c r="F259" s="121"/>
      <c r="G259" s="161"/>
      <c r="H259" s="128"/>
      <c r="I259" s="128"/>
      <c r="J259" s="128"/>
      <c r="K259" s="128"/>
      <c r="L259" s="126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</row>
    <row r="260" spans="1:26" ht="12.75" x14ac:dyDescent="0.2">
      <c r="A260" s="195"/>
      <c r="B260" s="195"/>
      <c r="C260" s="195"/>
      <c r="D260" s="121"/>
      <c r="E260" s="180"/>
      <c r="F260" s="121"/>
      <c r="G260" s="161"/>
      <c r="H260" s="128"/>
      <c r="I260" s="128"/>
      <c r="J260" s="128"/>
      <c r="K260" s="128"/>
      <c r="L260" s="126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</row>
    <row r="261" spans="1:26" ht="12.75" x14ac:dyDescent="0.2">
      <c r="A261" s="195"/>
      <c r="B261" s="195"/>
      <c r="C261" s="195"/>
      <c r="D261" s="121"/>
      <c r="E261" s="180"/>
      <c r="F261" s="121"/>
      <c r="G261" s="161"/>
      <c r="H261" s="128"/>
      <c r="I261" s="128"/>
      <c r="J261" s="128"/>
      <c r="K261" s="128"/>
      <c r="L261" s="126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</row>
    <row r="262" spans="1:26" ht="12.75" x14ac:dyDescent="0.2">
      <c r="A262" s="195"/>
      <c r="B262" s="195"/>
      <c r="C262" s="195"/>
      <c r="D262" s="121"/>
      <c r="E262" s="180"/>
      <c r="F262" s="121"/>
      <c r="G262" s="161"/>
      <c r="H262" s="128"/>
      <c r="I262" s="128"/>
      <c r="J262" s="128"/>
      <c r="K262" s="128"/>
      <c r="L262" s="126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</row>
    <row r="263" spans="1:26" ht="12.75" x14ac:dyDescent="0.2">
      <c r="A263" s="195"/>
      <c r="B263" s="195"/>
      <c r="C263" s="195"/>
      <c r="D263" s="121"/>
      <c r="E263" s="180"/>
      <c r="F263" s="121"/>
      <c r="G263" s="161"/>
      <c r="H263" s="128"/>
      <c r="I263" s="128"/>
      <c r="J263" s="128"/>
      <c r="K263" s="128"/>
      <c r="L263" s="126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</row>
    <row r="264" spans="1:26" ht="12.75" x14ac:dyDescent="0.2">
      <c r="A264" s="195"/>
      <c r="B264" s="195"/>
      <c r="C264" s="195"/>
      <c r="D264" s="121"/>
      <c r="E264" s="180"/>
      <c r="F264" s="121"/>
      <c r="G264" s="161"/>
      <c r="H264" s="128"/>
      <c r="I264" s="128"/>
      <c r="J264" s="128"/>
      <c r="K264" s="128"/>
      <c r="L264" s="126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</row>
    <row r="265" spans="1:26" ht="12.75" x14ac:dyDescent="0.2">
      <c r="A265" s="195"/>
      <c r="B265" s="195"/>
      <c r="C265" s="195"/>
      <c r="D265" s="121"/>
      <c r="E265" s="180"/>
      <c r="F265" s="121"/>
      <c r="G265" s="161"/>
      <c r="H265" s="128"/>
      <c r="I265" s="128"/>
      <c r="J265" s="128"/>
      <c r="K265" s="128"/>
      <c r="L265" s="126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</row>
    <row r="266" spans="1:26" ht="12.75" x14ac:dyDescent="0.2">
      <c r="A266" s="195"/>
      <c r="B266" s="195"/>
      <c r="C266" s="195"/>
      <c r="D266" s="121"/>
      <c r="E266" s="180"/>
      <c r="F266" s="121"/>
      <c r="G266" s="161"/>
      <c r="H266" s="128"/>
      <c r="I266" s="128"/>
      <c r="J266" s="128"/>
      <c r="K266" s="128"/>
      <c r="L266" s="126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</row>
    <row r="267" spans="1:26" ht="12.75" x14ac:dyDescent="0.2">
      <c r="A267" s="195"/>
      <c r="B267" s="195"/>
      <c r="C267" s="195"/>
      <c r="D267" s="121"/>
      <c r="E267" s="180"/>
      <c r="F267" s="121"/>
      <c r="G267" s="161"/>
      <c r="H267" s="128"/>
      <c r="I267" s="128"/>
      <c r="J267" s="128"/>
      <c r="K267" s="128"/>
      <c r="L267" s="126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</row>
    <row r="268" spans="1:26" ht="12.75" x14ac:dyDescent="0.2">
      <c r="A268" s="195"/>
      <c r="B268" s="195"/>
      <c r="C268" s="195"/>
      <c r="D268" s="121"/>
      <c r="E268" s="180"/>
      <c r="F268" s="121"/>
      <c r="G268" s="161"/>
      <c r="H268" s="128"/>
      <c r="I268" s="128"/>
      <c r="J268" s="128"/>
      <c r="K268" s="128"/>
      <c r="L268" s="126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</row>
    <row r="269" spans="1:26" ht="12.75" x14ac:dyDescent="0.2">
      <c r="A269" s="195"/>
      <c r="B269" s="195"/>
      <c r="C269" s="195"/>
      <c r="D269" s="121"/>
      <c r="E269" s="180"/>
      <c r="F269" s="121"/>
      <c r="G269" s="161"/>
      <c r="H269" s="128"/>
      <c r="I269" s="128"/>
      <c r="J269" s="128"/>
      <c r="K269" s="128"/>
      <c r="L269" s="126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</row>
    <row r="270" spans="1:26" ht="12.75" x14ac:dyDescent="0.2">
      <c r="A270" s="195"/>
      <c r="B270" s="195"/>
      <c r="C270" s="195"/>
      <c r="D270" s="121"/>
      <c r="E270" s="180"/>
      <c r="F270" s="121"/>
      <c r="G270" s="161"/>
      <c r="H270" s="128"/>
      <c r="I270" s="128"/>
      <c r="J270" s="128"/>
      <c r="K270" s="128"/>
      <c r="L270" s="126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</row>
    <row r="271" spans="1:26" ht="12.75" x14ac:dyDescent="0.2">
      <c r="A271" s="195"/>
      <c r="B271" s="195"/>
      <c r="C271" s="195"/>
      <c r="D271" s="121"/>
      <c r="E271" s="180"/>
      <c r="F271" s="121"/>
      <c r="G271" s="161"/>
      <c r="H271" s="128"/>
      <c r="I271" s="128"/>
      <c r="J271" s="128"/>
      <c r="K271" s="128"/>
      <c r="L271" s="126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</row>
    <row r="272" spans="1:26" ht="12.75" x14ac:dyDescent="0.2">
      <c r="A272" s="195"/>
      <c r="B272" s="195"/>
      <c r="C272" s="195"/>
      <c r="D272" s="121"/>
      <c r="E272" s="180"/>
      <c r="F272" s="121"/>
      <c r="G272" s="161"/>
      <c r="H272" s="128"/>
      <c r="I272" s="128"/>
      <c r="J272" s="128"/>
      <c r="K272" s="128"/>
      <c r="L272" s="126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</row>
    <row r="273" spans="1:26" ht="12.75" x14ac:dyDescent="0.2">
      <c r="A273" s="195"/>
      <c r="B273" s="195"/>
      <c r="C273" s="195"/>
      <c r="D273" s="121"/>
      <c r="E273" s="180"/>
      <c r="F273" s="121"/>
      <c r="G273" s="161"/>
      <c r="H273" s="128"/>
      <c r="I273" s="128"/>
      <c r="J273" s="128"/>
      <c r="K273" s="128"/>
      <c r="L273" s="126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</row>
    <row r="274" spans="1:26" ht="12.75" x14ac:dyDescent="0.2">
      <c r="A274" s="195"/>
      <c r="B274" s="195"/>
      <c r="C274" s="195"/>
      <c r="D274" s="121"/>
      <c r="E274" s="180"/>
      <c r="F274" s="121"/>
      <c r="G274" s="161"/>
      <c r="H274" s="128"/>
      <c r="I274" s="128"/>
      <c r="J274" s="128"/>
      <c r="K274" s="128"/>
      <c r="L274" s="126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</row>
    <row r="275" spans="1:26" ht="12.75" x14ac:dyDescent="0.2">
      <c r="A275" s="195"/>
      <c r="B275" s="195"/>
      <c r="C275" s="195"/>
      <c r="D275" s="121"/>
      <c r="E275" s="180"/>
      <c r="F275" s="121"/>
      <c r="G275" s="161"/>
      <c r="H275" s="128"/>
      <c r="I275" s="128"/>
      <c r="J275" s="128"/>
      <c r="K275" s="128"/>
      <c r="L275" s="126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</row>
    <row r="276" spans="1:26" ht="12.75" x14ac:dyDescent="0.2">
      <c r="A276" s="195"/>
      <c r="B276" s="195"/>
      <c r="C276" s="195"/>
      <c r="D276" s="121"/>
      <c r="E276" s="180"/>
      <c r="F276" s="121"/>
      <c r="G276" s="161"/>
      <c r="H276" s="128"/>
      <c r="I276" s="128"/>
      <c r="J276" s="128"/>
      <c r="K276" s="128"/>
      <c r="L276" s="126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</row>
    <row r="277" spans="1:26" ht="12.75" x14ac:dyDescent="0.2">
      <c r="A277" s="195"/>
      <c r="B277" s="195"/>
      <c r="C277" s="195"/>
      <c r="D277" s="121"/>
      <c r="E277" s="180"/>
      <c r="F277" s="121"/>
      <c r="G277" s="161"/>
      <c r="H277" s="128"/>
      <c r="I277" s="128"/>
      <c r="J277" s="128"/>
      <c r="K277" s="128"/>
      <c r="L277" s="126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</row>
    <row r="278" spans="1:26" ht="12.75" x14ac:dyDescent="0.2">
      <c r="A278" s="195"/>
      <c r="B278" s="195"/>
      <c r="C278" s="195"/>
      <c r="D278" s="121"/>
      <c r="E278" s="180"/>
      <c r="F278" s="121"/>
      <c r="G278" s="161"/>
      <c r="H278" s="128"/>
      <c r="I278" s="128"/>
      <c r="J278" s="128"/>
      <c r="K278" s="128"/>
      <c r="L278" s="126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</row>
    <row r="279" spans="1:26" ht="12.75" x14ac:dyDescent="0.2">
      <c r="A279" s="195"/>
      <c r="B279" s="195"/>
      <c r="C279" s="195"/>
      <c r="D279" s="121"/>
      <c r="E279" s="180"/>
      <c r="F279" s="121"/>
      <c r="G279" s="161"/>
      <c r="H279" s="128"/>
      <c r="I279" s="128"/>
      <c r="J279" s="128"/>
      <c r="K279" s="128"/>
      <c r="L279" s="126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</row>
    <row r="280" spans="1:26" ht="12.75" x14ac:dyDescent="0.2">
      <c r="A280" s="195"/>
      <c r="B280" s="195"/>
      <c r="C280" s="195"/>
      <c r="D280" s="121"/>
      <c r="E280" s="180"/>
      <c r="F280" s="121"/>
      <c r="G280" s="161"/>
      <c r="H280" s="128"/>
      <c r="I280" s="128"/>
      <c r="J280" s="128"/>
      <c r="K280" s="128"/>
      <c r="L280" s="126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</row>
    <row r="281" spans="1:26" ht="12.75" x14ac:dyDescent="0.2">
      <c r="A281" s="195"/>
      <c r="B281" s="195"/>
      <c r="C281" s="195"/>
      <c r="D281" s="121"/>
      <c r="E281" s="180"/>
      <c r="F281" s="121"/>
      <c r="G281" s="161"/>
      <c r="H281" s="128"/>
      <c r="I281" s="128"/>
      <c r="J281" s="128"/>
      <c r="K281" s="128"/>
      <c r="L281" s="126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</row>
    <row r="282" spans="1:26" ht="12.75" x14ac:dyDescent="0.2">
      <c r="A282" s="195"/>
      <c r="B282" s="195"/>
      <c r="C282" s="195"/>
      <c r="D282" s="121"/>
      <c r="E282" s="180"/>
      <c r="F282" s="121"/>
      <c r="G282" s="161"/>
      <c r="H282" s="128"/>
      <c r="I282" s="128"/>
      <c r="J282" s="128"/>
      <c r="K282" s="128"/>
      <c r="L282" s="126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</row>
    <row r="283" spans="1:26" ht="12.75" x14ac:dyDescent="0.2">
      <c r="A283" s="195"/>
      <c r="B283" s="195"/>
      <c r="C283" s="195"/>
      <c r="D283" s="121"/>
      <c r="E283" s="180"/>
      <c r="F283" s="121"/>
      <c r="G283" s="161"/>
      <c r="H283" s="128"/>
      <c r="I283" s="128"/>
      <c r="J283" s="128"/>
      <c r="K283" s="128"/>
      <c r="L283" s="126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</row>
    <row r="284" spans="1:26" ht="12.75" x14ac:dyDescent="0.2">
      <c r="A284" s="195"/>
      <c r="B284" s="195"/>
      <c r="C284" s="195"/>
      <c r="D284" s="121"/>
      <c r="E284" s="180"/>
      <c r="F284" s="121"/>
      <c r="G284" s="161"/>
      <c r="H284" s="128"/>
      <c r="I284" s="128"/>
      <c r="J284" s="128"/>
      <c r="K284" s="128"/>
      <c r="L284" s="126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</row>
    <row r="285" spans="1:26" ht="12.75" x14ac:dyDescent="0.2">
      <c r="A285" s="195"/>
      <c r="B285" s="195"/>
      <c r="C285" s="195"/>
      <c r="D285" s="121"/>
      <c r="E285" s="180"/>
      <c r="F285" s="121"/>
      <c r="G285" s="161"/>
      <c r="H285" s="128"/>
      <c r="I285" s="128"/>
      <c r="J285" s="128"/>
      <c r="K285" s="128"/>
      <c r="L285" s="126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</row>
    <row r="286" spans="1:26" ht="12.75" x14ac:dyDescent="0.2">
      <c r="A286" s="195"/>
      <c r="B286" s="195"/>
      <c r="C286" s="195"/>
      <c r="D286" s="121"/>
      <c r="E286" s="180"/>
      <c r="F286" s="121"/>
      <c r="G286" s="161"/>
      <c r="H286" s="128"/>
      <c r="I286" s="128"/>
      <c r="J286" s="128"/>
      <c r="K286" s="128"/>
      <c r="L286" s="126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</row>
    <row r="287" spans="1:26" ht="12.75" x14ac:dyDescent="0.2">
      <c r="A287" s="195"/>
      <c r="B287" s="195"/>
      <c r="C287" s="195"/>
      <c r="D287" s="121"/>
      <c r="E287" s="180"/>
      <c r="F287" s="121"/>
      <c r="G287" s="161"/>
      <c r="H287" s="128"/>
      <c r="I287" s="128"/>
      <c r="J287" s="128"/>
      <c r="K287" s="128"/>
      <c r="L287" s="126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</row>
    <row r="288" spans="1:26" ht="12.75" x14ac:dyDescent="0.2">
      <c r="A288" s="195"/>
      <c r="B288" s="195"/>
      <c r="C288" s="195"/>
      <c r="D288" s="121"/>
      <c r="E288" s="180"/>
      <c r="F288" s="121"/>
      <c r="G288" s="161"/>
      <c r="H288" s="128"/>
      <c r="I288" s="128"/>
      <c r="J288" s="128"/>
      <c r="K288" s="128"/>
      <c r="L288" s="126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</row>
    <row r="289" spans="1:26" ht="12.75" x14ac:dyDescent="0.2">
      <c r="A289" s="195"/>
      <c r="B289" s="195"/>
      <c r="C289" s="195"/>
      <c r="D289" s="121"/>
      <c r="E289" s="180"/>
      <c r="F289" s="121"/>
      <c r="G289" s="161"/>
      <c r="H289" s="128"/>
      <c r="I289" s="128"/>
      <c r="J289" s="128"/>
      <c r="K289" s="128"/>
      <c r="L289" s="126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</row>
    <row r="290" spans="1:26" ht="12.75" x14ac:dyDescent="0.2">
      <c r="A290" s="195"/>
      <c r="B290" s="195"/>
      <c r="C290" s="195"/>
      <c r="D290" s="121"/>
      <c r="E290" s="180"/>
      <c r="F290" s="121"/>
      <c r="G290" s="161"/>
      <c r="H290" s="128"/>
      <c r="I290" s="128"/>
      <c r="J290" s="128"/>
      <c r="K290" s="128"/>
      <c r="L290" s="126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</row>
    <row r="291" spans="1:26" ht="12.75" x14ac:dyDescent="0.2">
      <c r="A291" s="195"/>
      <c r="B291" s="195"/>
      <c r="C291" s="195"/>
      <c r="D291" s="121"/>
      <c r="E291" s="180"/>
      <c r="F291" s="121"/>
      <c r="G291" s="161"/>
      <c r="H291" s="128"/>
      <c r="I291" s="128"/>
      <c r="J291" s="128"/>
      <c r="K291" s="128"/>
      <c r="L291" s="126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  <c r="X291" s="128"/>
      <c r="Y291" s="128"/>
      <c r="Z291" s="128"/>
    </row>
    <row r="292" spans="1:26" ht="12.75" x14ac:dyDescent="0.2">
      <c r="A292" s="195"/>
      <c r="B292" s="195"/>
      <c r="C292" s="195"/>
      <c r="D292" s="121"/>
      <c r="E292" s="180"/>
      <c r="F292" s="121"/>
      <c r="G292" s="161"/>
      <c r="H292" s="128"/>
      <c r="I292" s="128"/>
      <c r="J292" s="128"/>
      <c r="K292" s="128"/>
      <c r="L292" s="126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</row>
    <row r="293" spans="1:26" ht="12.75" x14ac:dyDescent="0.2">
      <c r="A293" s="195"/>
      <c r="B293" s="195"/>
      <c r="C293" s="195"/>
      <c r="D293" s="121"/>
      <c r="E293" s="180"/>
      <c r="F293" s="121"/>
      <c r="G293" s="161"/>
      <c r="H293" s="128"/>
      <c r="I293" s="128"/>
      <c r="J293" s="128"/>
      <c r="K293" s="128"/>
      <c r="L293" s="126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</row>
    <row r="294" spans="1:26" ht="12.75" x14ac:dyDescent="0.2">
      <c r="A294" s="195"/>
      <c r="B294" s="195"/>
      <c r="C294" s="195"/>
      <c r="D294" s="121"/>
      <c r="E294" s="180"/>
      <c r="F294" s="121"/>
      <c r="G294" s="161"/>
      <c r="H294" s="128"/>
      <c r="I294" s="128"/>
      <c r="J294" s="128"/>
      <c r="K294" s="128"/>
      <c r="L294" s="126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</row>
    <row r="295" spans="1:26" ht="12.75" x14ac:dyDescent="0.2">
      <c r="A295" s="195"/>
      <c r="B295" s="195"/>
      <c r="C295" s="195"/>
      <c r="D295" s="121"/>
      <c r="E295" s="180"/>
      <c r="F295" s="121"/>
      <c r="G295" s="161"/>
      <c r="H295" s="128"/>
      <c r="I295" s="128"/>
      <c r="J295" s="128"/>
      <c r="K295" s="128"/>
      <c r="L295" s="126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</row>
    <row r="296" spans="1:26" ht="12.75" x14ac:dyDescent="0.2">
      <c r="A296" s="195"/>
      <c r="B296" s="195"/>
      <c r="C296" s="195"/>
      <c r="D296" s="121"/>
      <c r="E296" s="180"/>
      <c r="F296" s="121"/>
      <c r="G296" s="161"/>
      <c r="H296" s="128"/>
      <c r="I296" s="128"/>
      <c r="J296" s="128"/>
      <c r="K296" s="128"/>
      <c r="L296" s="126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</row>
    <row r="297" spans="1:26" ht="12.75" x14ac:dyDescent="0.2">
      <c r="A297" s="195"/>
      <c r="B297" s="195"/>
      <c r="C297" s="195"/>
      <c r="D297" s="121"/>
      <c r="E297" s="180"/>
      <c r="F297" s="121"/>
      <c r="G297" s="161"/>
      <c r="H297" s="128"/>
      <c r="I297" s="128"/>
      <c r="J297" s="128"/>
      <c r="K297" s="128"/>
      <c r="L297" s="126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  <c r="Y297" s="128"/>
      <c r="Z297" s="128"/>
    </row>
    <row r="298" spans="1:26" ht="12.75" x14ac:dyDescent="0.2">
      <c r="A298" s="195"/>
      <c r="B298" s="195"/>
      <c r="C298" s="195"/>
      <c r="D298" s="121"/>
      <c r="E298" s="180"/>
      <c r="F298" s="121"/>
      <c r="G298" s="161"/>
      <c r="H298" s="128"/>
      <c r="I298" s="128"/>
      <c r="J298" s="128"/>
      <c r="K298" s="128"/>
      <c r="L298" s="126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</row>
    <row r="299" spans="1:26" ht="12.75" x14ac:dyDescent="0.2">
      <c r="A299" s="195"/>
      <c r="B299" s="195"/>
      <c r="C299" s="195"/>
      <c r="D299" s="121"/>
      <c r="E299" s="180"/>
      <c r="F299" s="121"/>
      <c r="G299" s="161"/>
      <c r="H299" s="128"/>
      <c r="I299" s="128"/>
      <c r="J299" s="128"/>
      <c r="K299" s="128"/>
      <c r="L299" s="126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8"/>
    </row>
    <row r="300" spans="1:26" ht="12.75" x14ac:dyDescent="0.2">
      <c r="A300" s="195"/>
      <c r="B300" s="195"/>
      <c r="C300" s="195"/>
      <c r="D300" s="121"/>
      <c r="E300" s="180"/>
      <c r="F300" s="121"/>
      <c r="G300" s="161"/>
      <c r="H300" s="128"/>
      <c r="I300" s="128"/>
      <c r="J300" s="128"/>
      <c r="K300" s="128"/>
      <c r="L300" s="126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</row>
    <row r="301" spans="1:26" ht="12.75" x14ac:dyDescent="0.2">
      <c r="A301" s="195"/>
      <c r="B301" s="195"/>
      <c r="C301" s="195"/>
      <c r="D301" s="121"/>
      <c r="E301" s="180"/>
      <c r="F301" s="121"/>
      <c r="G301" s="161"/>
      <c r="H301" s="128"/>
      <c r="I301" s="128"/>
      <c r="J301" s="128"/>
      <c r="K301" s="128"/>
      <c r="L301" s="126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</row>
    <row r="302" spans="1:26" ht="12.75" x14ac:dyDescent="0.2">
      <c r="A302" s="195"/>
      <c r="B302" s="195"/>
      <c r="C302" s="195"/>
      <c r="D302" s="121"/>
      <c r="E302" s="180"/>
      <c r="F302" s="121"/>
      <c r="G302" s="161"/>
      <c r="H302" s="128"/>
      <c r="I302" s="128"/>
      <c r="J302" s="128"/>
      <c r="K302" s="128"/>
      <c r="L302" s="126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</row>
    <row r="303" spans="1:26" ht="12.75" x14ac:dyDescent="0.2">
      <c r="A303" s="195"/>
      <c r="B303" s="195"/>
      <c r="C303" s="195"/>
      <c r="D303" s="121"/>
      <c r="E303" s="180"/>
      <c r="F303" s="121"/>
      <c r="G303" s="161"/>
      <c r="H303" s="128"/>
      <c r="I303" s="128"/>
      <c r="J303" s="128"/>
      <c r="K303" s="128"/>
      <c r="L303" s="126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</row>
    <row r="304" spans="1:26" ht="12.75" x14ac:dyDescent="0.2">
      <c r="A304" s="195"/>
      <c r="B304" s="195"/>
      <c r="C304" s="195"/>
      <c r="D304" s="121"/>
      <c r="E304" s="180"/>
      <c r="F304" s="121"/>
      <c r="G304" s="161"/>
      <c r="H304" s="128"/>
      <c r="I304" s="128"/>
      <c r="J304" s="128"/>
      <c r="K304" s="128"/>
      <c r="L304" s="126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8"/>
    </row>
    <row r="305" spans="1:26" ht="12.75" x14ac:dyDescent="0.2">
      <c r="A305" s="195"/>
      <c r="B305" s="195"/>
      <c r="C305" s="195"/>
      <c r="D305" s="121"/>
      <c r="E305" s="180"/>
      <c r="F305" s="121"/>
      <c r="G305" s="161"/>
      <c r="H305" s="128"/>
      <c r="I305" s="128"/>
      <c r="J305" s="128"/>
      <c r="K305" s="128"/>
      <c r="L305" s="126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</row>
    <row r="306" spans="1:26" ht="12.75" x14ac:dyDescent="0.2">
      <c r="A306" s="195"/>
      <c r="B306" s="195"/>
      <c r="C306" s="195"/>
      <c r="D306" s="121"/>
      <c r="E306" s="180"/>
      <c r="F306" s="121"/>
      <c r="G306" s="161"/>
      <c r="H306" s="128"/>
      <c r="I306" s="128"/>
      <c r="J306" s="128"/>
      <c r="K306" s="128"/>
      <c r="L306" s="126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</row>
    <row r="307" spans="1:26" ht="12.75" x14ac:dyDescent="0.2">
      <c r="A307" s="195"/>
      <c r="B307" s="195"/>
      <c r="C307" s="195"/>
      <c r="D307" s="121"/>
      <c r="E307" s="180"/>
      <c r="F307" s="121"/>
      <c r="G307" s="161"/>
      <c r="H307" s="128"/>
      <c r="I307" s="128"/>
      <c r="J307" s="128"/>
      <c r="K307" s="128"/>
      <c r="L307" s="126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</row>
    <row r="308" spans="1:26" ht="12.75" x14ac:dyDescent="0.2">
      <c r="A308" s="195"/>
      <c r="B308" s="195"/>
      <c r="C308" s="195"/>
      <c r="D308" s="121"/>
      <c r="E308" s="180"/>
      <c r="F308" s="121"/>
      <c r="G308" s="161"/>
      <c r="H308" s="128"/>
      <c r="I308" s="128"/>
      <c r="J308" s="128"/>
      <c r="K308" s="128"/>
      <c r="L308" s="126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</row>
    <row r="309" spans="1:26" ht="12.75" x14ac:dyDescent="0.2">
      <c r="A309" s="195"/>
      <c r="B309" s="195"/>
      <c r="C309" s="195"/>
      <c r="D309" s="121"/>
      <c r="E309" s="180"/>
      <c r="F309" s="121"/>
      <c r="G309" s="161"/>
      <c r="H309" s="128"/>
      <c r="I309" s="128"/>
      <c r="J309" s="128"/>
      <c r="K309" s="128"/>
      <c r="L309" s="126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</row>
    <row r="310" spans="1:26" ht="12.75" x14ac:dyDescent="0.2">
      <c r="A310" s="195"/>
      <c r="B310" s="195"/>
      <c r="C310" s="195"/>
      <c r="D310" s="121"/>
      <c r="E310" s="180"/>
      <c r="F310" s="121"/>
      <c r="G310" s="161"/>
      <c r="H310" s="128"/>
      <c r="I310" s="128"/>
      <c r="J310" s="128"/>
      <c r="K310" s="128"/>
      <c r="L310" s="126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  <c r="Y310" s="128"/>
      <c r="Z310" s="128"/>
    </row>
    <row r="311" spans="1:26" ht="12.75" x14ac:dyDescent="0.2">
      <c r="A311" s="195"/>
      <c r="B311" s="195"/>
      <c r="C311" s="195"/>
      <c r="D311" s="121"/>
      <c r="E311" s="180"/>
      <c r="F311" s="121"/>
      <c r="G311" s="161"/>
      <c r="H311" s="128"/>
      <c r="I311" s="128"/>
      <c r="J311" s="128"/>
      <c r="K311" s="128"/>
      <c r="L311" s="126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8"/>
    </row>
    <row r="312" spans="1:26" ht="12.75" x14ac:dyDescent="0.2">
      <c r="A312" s="195"/>
      <c r="B312" s="195"/>
      <c r="C312" s="195"/>
      <c r="D312" s="121"/>
      <c r="E312" s="180"/>
      <c r="F312" s="121"/>
      <c r="G312" s="161"/>
      <c r="H312" s="128"/>
      <c r="I312" s="128"/>
      <c r="J312" s="128"/>
      <c r="K312" s="128"/>
      <c r="L312" s="126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8"/>
    </row>
    <row r="313" spans="1:26" ht="12.75" x14ac:dyDescent="0.2">
      <c r="A313" s="195"/>
      <c r="B313" s="195"/>
      <c r="C313" s="195"/>
      <c r="D313" s="121"/>
      <c r="E313" s="180"/>
      <c r="F313" s="121"/>
      <c r="G313" s="161"/>
      <c r="H313" s="128"/>
      <c r="I313" s="128"/>
      <c r="J313" s="128"/>
      <c r="K313" s="128"/>
      <c r="L313" s="126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</row>
    <row r="314" spans="1:26" ht="12.75" x14ac:dyDescent="0.2">
      <c r="A314" s="195"/>
      <c r="B314" s="195"/>
      <c r="C314" s="195"/>
      <c r="D314" s="121"/>
      <c r="E314" s="180"/>
      <c r="F314" s="121"/>
      <c r="G314" s="161"/>
      <c r="H314" s="128"/>
      <c r="I314" s="128"/>
      <c r="J314" s="128"/>
      <c r="K314" s="128"/>
      <c r="L314" s="126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8"/>
    </row>
    <row r="315" spans="1:26" ht="12.75" x14ac:dyDescent="0.2">
      <c r="A315" s="195"/>
      <c r="B315" s="195"/>
      <c r="C315" s="195"/>
      <c r="D315" s="121"/>
      <c r="E315" s="180"/>
      <c r="F315" s="121"/>
      <c r="G315" s="161"/>
      <c r="H315" s="128"/>
      <c r="I315" s="128"/>
      <c r="J315" s="128"/>
      <c r="K315" s="128"/>
      <c r="L315" s="126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8"/>
    </row>
    <row r="316" spans="1:26" ht="12.75" x14ac:dyDescent="0.2">
      <c r="A316" s="195"/>
      <c r="B316" s="195"/>
      <c r="C316" s="195"/>
      <c r="D316" s="121"/>
      <c r="E316" s="180"/>
      <c r="F316" s="121"/>
      <c r="G316" s="161"/>
      <c r="H316" s="128"/>
      <c r="I316" s="128"/>
      <c r="J316" s="128"/>
      <c r="K316" s="128"/>
      <c r="L316" s="126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</row>
    <row r="317" spans="1:26" ht="12.75" x14ac:dyDescent="0.2">
      <c r="A317" s="195"/>
      <c r="B317" s="195"/>
      <c r="C317" s="195"/>
      <c r="D317" s="121"/>
      <c r="E317" s="180"/>
      <c r="F317" s="121"/>
      <c r="G317" s="161"/>
      <c r="H317" s="128"/>
      <c r="I317" s="128"/>
      <c r="J317" s="128"/>
      <c r="K317" s="128"/>
      <c r="L317" s="126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</row>
    <row r="318" spans="1:26" ht="12.75" x14ac:dyDescent="0.2">
      <c r="A318" s="195"/>
      <c r="B318" s="195"/>
      <c r="C318" s="195"/>
      <c r="D318" s="121"/>
      <c r="E318" s="180"/>
      <c r="F318" s="121"/>
      <c r="G318" s="161"/>
      <c r="H318" s="128"/>
      <c r="I318" s="128"/>
      <c r="J318" s="128"/>
      <c r="K318" s="128"/>
      <c r="L318" s="126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8"/>
    </row>
    <row r="319" spans="1:26" ht="12.75" x14ac:dyDescent="0.2">
      <c r="A319" s="195"/>
      <c r="B319" s="195"/>
      <c r="C319" s="195"/>
      <c r="D319" s="121"/>
      <c r="E319" s="180"/>
      <c r="F319" s="121"/>
      <c r="G319" s="161"/>
      <c r="H319" s="128"/>
      <c r="I319" s="128"/>
      <c r="J319" s="128"/>
      <c r="K319" s="128"/>
      <c r="L319" s="126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</row>
    <row r="320" spans="1:26" ht="12.75" x14ac:dyDescent="0.2">
      <c r="A320" s="195"/>
      <c r="B320" s="195"/>
      <c r="C320" s="195"/>
      <c r="D320" s="121"/>
      <c r="E320" s="180"/>
      <c r="F320" s="121"/>
      <c r="G320" s="161"/>
      <c r="H320" s="128"/>
      <c r="I320" s="128"/>
      <c r="J320" s="128"/>
      <c r="K320" s="128"/>
      <c r="L320" s="126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</row>
    <row r="321" spans="1:26" ht="12.75" x14ac:dyDescent="0.2">
      <c r="A321" s="195"/>
      <c r="B321" s="195"/>
      <c r="C321" s="195"/>
      <c r="D321" s="121"/>
      <c r="E321" s="180"/>
      <c r="F321" s="121"/>
      <c r="G321" s="161"/>
      <c r="H321" s="128"/>
      <c r="I321" s="128"/>
      <c r="J321" s="128"/>
      <c r="K321" s="128"/>
      <c r="L321" s="126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8"/>
    </row>
    <row r="322" spans="1:26" ht="12.75" x14ac:dyDescent="0.2">
      <c r="A322" s="195"/>
      <c r="B322" s="195"/>
      <c r="C322" s="195"/>
      <c r="D322" s="121"/>
      <c r="E322" s="180"/>
      <c r="F322" s="121"/>
      <c r="G322" s="161"/>
      <c r="H322" s="128"/>
      <c r="I322" s="128"/>
      <c r="J322" s="128"/>
      <c r="K322" s="128"/>
      <c r="L322" s="126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  <c r="X322" s="128"/>
      <c r="Y322" s="128"/>
      <c r="Z322" s="128"/>
    </row>
    <row r="323" spans="1:26" ht="12.75" x14ac:dyDescent="0.2">
      <c r="A323" s="195"/>
      <c r="B323" s="195"/>
      <c r="C323" s="195"/>
      <c r="D323" s="121"/>
      <c r="E323" s="180"/>
      <c r="F323" s="121"/>
      <c r="G323" s="161"/>
      <c r="H323" s="128"/>
      <c r="I323" s="128"/>
      <c r="J323" s="128"/>
      <c r="K323" s="128"/>
      <c r="L323" s="126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</row>
    <row r="324" spans="1:26" ht="12.75" x14ac:dyDescent="0.2">
      <c r="A324" s="195"/>
      <c r="B324" s="195"/>
      <c r="C324" s="195"/>
      <c r="D324" s="121"/>
      <c r="E324" s="180"/>
      <c r="F324" s="121"/>
      <c r="G324" s="161"/>
      <c r="H324" s="128"/>
      <c r="I324" s="128"/>
      <c r="J324" s="128"/>
      <c r="K324" s="128"/>
      <c r="L324" s="126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8"/>
    </row>
    <row r="325" spans="1:26" ht="12.75" x14ac:dyDescent="0.2">
      <c r="A325" s="195"/>
      <c r="B325" s="195"/>
      <c r="C325" s="195"/>
      <c r="D325" s="121"/>
      <c r="E325" s="180"/>
      <c r="F325" s="121"/>
      <c r="G325" s="161"/>
      <c r="H325" s="128"/>
      <c r="I325" s="128"/>
      <c r="J325" s="128"/>
      <c r="K325" s="128"/>
      <c r="L325" s="126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8"/>
    </row>
    <row r="326" spans="1:26" ht="12.75" x14ac:dyDescent="0.2">
      <c r="A326" s="195"/>
      <c r="B326" s="195"/>
      <c r="C326" s="195"/>
      <c r="D326" s="121"/>
      <c r="E326" s="180"/>
      <c r="F326" s="121"/>
      <c r="G326" s="161"/>
      <c r="H326" s="128"/>
      <c r="I326" s="128"/>
      <c r="J326" s="128"/>
      <c r="K326" s="128"/>
      <c r="L326" s="126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8"/>
    </row>
    <row r="327" spans="1:26" ht="12.75" x14ac:dyDescent="0.2">
      <c r="A327" s="195"/>
      <c r="B327" s="195"/>
      <c r="C327" s="195"/>
      <c r="D327" s="121"/>
      <c r="E327" s="180"/>
      <c r="F327" s="121"/>
      <c r="G327" s="161"/>
      <c r="H327" s="128"/>
      <c r="I327" s="128"/>
      <c r="J327" s="128"/>
      <c r="K327" s="128"/>
      <c r="L327" s="126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</row>
    <row r="328" spans="1:26" ht="12.75" x14ac:dyDescent="0.2">
      <c r="A328" s="195"/>
      <c r="B328" s="195"/>
      <c r="C328" s="195"/>
      <c r="D328" s="121"/>
      <c r="E328" s="180"/>
      <c r="F328" s="121"/>
      <c r="G328" s="161"/>
      <c r="H328" s="128"/>
      <c r="I328" s="128"/>
      <c r="J328" s="128"/>
      <c r="K328" s="128"/>
      <c r="L328" s="126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</row>
    <row r="329" spans="1:26" ht="12.75" x14ac:dyDescent="0.2">
      <c r="A329" s="195"/>
      <c r="B329" s="195"/>
      <c r="C329" s="195"/>
      <c r="D329" s="121"/>
      <c r="E329" s="180"/>
      <c r="F329" s="121"/>
      <c r="G329" s="161"/>
      <c r="H329" s="128"/>
      <c r="I329" s="128"/>
      <c r="J329" s="128"/>
      <c r="K329" s="128"/>
      <c r="L329" s="126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  <c r="Z329" s="128"/>
    </row>
    <row r="330" spans="1:26" ht="12.75" x14ac:dyDescent="0.2">
      <c r="A330" s="195"/>
      <c r="B330" s="195"/>
      <c r="C330" s="195"/>
      <c r="D330" s="121"/>
      <c r="E330" s="180"/>
      <c r="F330" s="121"/>
      <c r="G330" s="161"/>
      <c r="H330" s="128"/>
      <c r="I330" s="128"/>
      <c r="J330" s="128"/>
      <c r="K330" s="128"/>
      <c r="L330" s="126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  <c r="W330" s="128"/>
      <c r="X330" s="128"/>
      <c r="Y330" s="128"/>
      <c r="Z330" s="128"/>
    </row>
    <row r="331" spans="1:26" ht="12.75" x14ac:dyDescent="0.2">
      <c r="A331" s="195"/>
      <c r="B331" s="195"/>
      <c r="C331" s="195"/>
      <c r="D331" s="121"/>
      <c r="E331" s="180"/>
      <c r="F331" s="121"/>
      <c r="G331" s="161"/>
      <c r="H331" s="128"/>
      <c r="I331" s="128"/>
      <c r="J331" s="128"/>
      <c r="K331" s="128"/>
      <c r="L331" s="126"/>
      <c r="M331" s="128"/>
      <c r="N331" s="128"/>
      <c r="O331" s="128"/>
      <c r="P331" s="128"/>
      <c r="Q331" s="128"/>
      <c r="R331" s="128"/>
      <c r="S331" s="128"/>
      <c r="T331" s="128"/>
      <c r="U331" s="128"/>
      <c r="V331" s="128"/>
      <c r="W331" s="128"/>
      <c r="X331" s="128"/>
      <c r="Y331" s="128"/>
      <c r="Z331" s="128"/>
    </row>
    <row r="332" spans="1:26" ht="12.75" x14ac:dyDescent="0.2">
      <c r="A332" s="195"/>
      <c r="B332" s="195"/>
      <c r="C332" s="195"/>
      <c r="D332" s="121"/>
      <c r="E332" s="180"/>
      <c r="F332" s="121"/>
      <c r="G332" s="161"/>
      <c r="H332" s="128"/>
      <c r="I332" s="128"/>
      <c r="J332" s="128"/>
      <c r="K332" s="128"/>
      <c r="L332" s="126"/>
      <c r="M332" s="128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  <c r="Z332" s="128"/>
    </row>
    <row r="333" spans="1:26" ht="12.75" x14ac:dyDescent="0.2">
      <c r="A333" s="195"/>
      <c r="B333" s="195"/>
      <c r="C333" s="195"/>
      <c r="D333" s="121"/>
      <c r="E333" s="180"/>
      <c r="F333" s="121"/>
      <c r="G333" s="161"/>
      <c r="H333" s="128"/>
      <c r="I333" s="128"/>
      <c r="J333" s="128"/>
      <c r="K333" s="128"/>
      <c r="L333" s="126"/>
      <c r="M333" s="128"/>
      <c r="N333" s="128"/>
      <c r="O333" s="128"/>
      <c r="P333" s="128"/>
      <c r="Q333" s="128"/>
      <c r="R333" s="128"/>
      <c r="S333" s="128"/>
      <c r="T333" s="128"/>
      <c r="U333" s="128"/>
      <c r="V333" s="128"/>
      <c r="W333" s="128"/>
      <c r="X333" s="128"/>
      <c r="Y333" s="128"/>
      <c r="Z333" s="128"/>
    </row>
    <row r="334" spans="1:26" ht="12.75" x14ac:dyDescent="0.2">
      <c r="A334" s="195"/>
      <c r="B334" s="195"/>
      <c r="C334" s="195"/>
      <c r="D334" s="121"/>
      <c r="E334" s="180"/>
      <c r="F334" s="121"/>
      <c r="G334" s="161"/>
      <c r="H334" s="128"/>
      <c r="I334" s="128"/>
      <c r="J334" s="128"/>
      <c r="K334" s="128"/>
      <c r="L334" s="126"/>
      <c r="M334" s="128"/>
      <c r="N334" s="128"/>
      <c r="O334" s="128"/>
      <c r="P334" s="128"/>
      <c r="Q334" s="128"/>
      <c r="R334" s="128"/>
      <c r="S334" s="128"/>
      <c r="T334" s="128"/>
      <c r="U334" s="128"/>
      <c r="V334" s="128"/>
      <c r="W334" s="128"/>
      <c r="X334" s="128"/>
      <c r="Y334" s="128"/>
      <c r="Z334" s="128"/>
    </row>
    <row r="335" spans="1:26" ht="12.75" x14ac:dyDescent="0.2">
      <c r="A335" s="195"/>
      <c r="B335" s="195"/>
      <c r="C335" s="195"/>
      <c r="D335" s="121"/>
      <c r="E335" s="180"/>
      <c r="F335" s="121"/>
      <c r="G335" s="161"/>
      <c r="H335" s="128"/>
      <c r="I335" s="128"/>
      <c r="J335" s="128"/>
      <c r="K335" s="128"/>
      <c r="L335" s="126"/>
      <c r="M335" s="128"/>
      <c r="N335" s="128"/>
      <c r="O335" s="128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</row>
    <row r="336" spans="1:26" ht="12.75" x14ac:dyDescent="0.2">
      <c r="A336" s="195"/>
      <c r="B336" s="195"/>
      <c r="C336" s="195"/>
      <c r="D336" s="121"/>
      <c r="E336" s="180"/>
      <c r="F336" s="121"/>
      <c r="G336" s="161"/>
      <c r="H336" s="128"/>
      <c r="I336" s="128"/>
      <c r="J336" s="128"/>
      <c r="K336" s="128"/>
      <c r="L336" s="126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</row>
    <row r="337" spans="1:26" ht="12.75" x14ac:dyDescent="0.2">
      <c r="A337" s="195"/>
      <c r="B337" s="195"/>
      <c r="C337" s="195"/>
      <c r="D337" s="121"/>
      <c r="E337" s="180"/>
      <c r="F337" s="121"/>
      <c r="G337" s="161"/>
      <c r="H337" s="128"/>
      <c r="I337" s="128"/>
      <c r="J337" s="128"/>
      <c r="K337" s="128"/>
      <c r="L337" s="126"/>
      <c r="M337" s="128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8"/>
    </row>
    <row r="338" spans="1:26" ht="12.75" x14ac:dyDescent="0.2">
      <c r="A338" s="195"/>
      <c r="B338" s="195"/>
      <c r="C338" s="195"/>
      <c r="D338" s="121"/>
      <c r="E338" s="180"/>
      <c r="F338" s="121"/>
      <c r="G338" s="161"/>
      <c r="H338" s="128"/>
      <c r="I338" s="128"/>
      <c r="J338" s="128"/>
      <c r="K338" s="128"/>
      <c r="L338" s="126"/>
      <c r="M338" s="128"/>
      <c r="N338" s="128"/>
      <c r="O338" s="128"/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8"/>
    </row>
    <row r="339" spans="1:26" ht="12.75" x14ac:dyDescent="0.2">
      <c r="A339" s="195"/>
      <c r="B339" s="195"/>
      <c r="C339" s="195"/>
      <c r="D339" s="121"/>
      <c r="E339" s="180"/>
      <c r="F339" s="121"/>
      <c r="G339" s="161"/>
      <c r="H339" s="128"/>
      <c r="I339" s="128"/>
      <c r="J339" s="128"/>
      <c r="K339" s="128"/>
      <c r="L339" s="126"/>
      <c r="M339" s="128"/>
      <c r="N339" s="128"/>
      <c r="O339" s="128"/>
      <c r="P339" s="128"/>
      <c r="Q339" s="128"/>
      <c r="R339" s="128"/>
      <c r="S339" s="128"/>
      <c r="T339" s="128"/>
      <c r="U339" s="128"/>
      <c r="V339" s="128"/>
      <c r="W339" s="128"/>
      <c r="X339" s="128"/>
      <c r="Y339" s="128"/>
      <c r="Z339" s="128"/>
    </row>
    <row r="340" spans="1:26" ht="12.75" x14ac:dyDescent="0.2">
      <c r="A340" s="195"/>
      <c r="B340" s="195"/>
      <c r="C340" s="195"/>
      <c r="D340" s="121"/>
      <c r="E340" s="180"/>
      <c r="F340" s="121"/>
      <c r="G340" s="161"/>
      <c r="H340" s="128"/>
      <c r="I340" s="128"/>
      <c r="J340" s="128"/>
      <c r="K340" s="128"/>
      <c r="L340" s="126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8"/>
    </row>
    <row r="341" spans="1:26" ht="12.75" x14ac:dyDescent="0.2">
      <c r="A341" s="195"/>
      <c r="B341" s="195"/>
      <c r="C341" s="195"/>
      <c r="D341" s="121"/>
      <c r="E341" s="180"/>
      <c r="F341" s="121"/>
      <c r="G341" s="161"/>
      <c r="H341" s="128"/>
      <c r="I341" s="128"/>
      <c r="J341" s="128"/>
      <c r="K341" s="128"/>
      <c r="L341" s="126"/>
      <c r="M341" s="128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8"/>
    </row>
    <row r="342" spans="1:26" ht="12.75" x14ac:dyDescent="0.2">
      <c r="A342" s="195"/>
      <c r="B342" s="195"/>
      <c r="C342" s="195"/>
      <c r="D342" s="121"/>
      <c r="E342" s="180"/>
      <c r="F342" s="121"/>
      <c r="G342" s="161"/>
      <c r="H342" s="128"/>
      <c r="I342" s="128"/>
      <c r="J342" s="128"/>
      <c r="K342" s="128"/>
      <c r="L342" s="126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8"/>
    </row>
    <row r="343" spans="1:26" ht="12.75" x14ac:dyDescent="0.2">
      <c r="A343" s="195"/>
      <c r="B343" s="195"/>
      <c r="C343" s="195"/>
      <c r="D343" s="121"/>
      <c r="E343" s="180"/>
      <c r="F343" s="121"/>
      <c r="G343" s="161"/>
      <c r="H343" s="128"/>
      <c r="I343" s="128"/>
      <c r="J343" s="128"/>
      <c r="K343" s="128"/>
      <c r="L343" s="126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</row>
    <row r="344" spans="1:26" ht="12.75" x14ac:dyDescent="0.2">
      <c r="A344" s="195"/>
      <c r="B344" s="195"/>
      <c r="C344" s="195"/>
      <c r="D344" s="121"/>
      <c r="E344" s="180"/>
      <c r="F344" s="121"/>
      <c r="G344" s="161"/>
      <c r="H344" s="128"/>
      <c r="I344" s="128"/>
      <c r="J344" s="128"/>
      <c r="K344" s="128"/>
      <c r="L344" s="126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</row>
    <row r="345" spans="1:26" ht="12.75" x14ac:dyDescent="0.2">
      <c r="A345" s="195"/>
      <c r="B345" s="195"/>
      <c r="C345" s="195"/>
      <c r="D345" s="121"/>
      <c r="E345" s="180"/>
      <c r="F345" s="121"/>
      <c r="G345" s="161"/>
      <c r="H345" s="128"/>
      <c r="I345" s="128"/>
      <c r="J345" s="128"/>
      <c r="K345" s="128"/>
      <c r="L345" s="126"/>
      <c r="M345" s="128"/>
      <c r="N345" s="128"/>
      <c r="O345" s="128"/>
      <c r="P345" s="128"/>
      <c r="Q345" s="128"/>
      <c r="R345" s="128"/>
      <c r="S345" s="128"/>
      <c r="T345" s="128"/>
      <c r="U345" s="128"/>
      <c r="V345" s="128"/>
      <c r="W345" s="128"/>
      <c r="X345" s="128"/>
      <c r="Y345" s="128"/>
      <c r="Z345" s="128"/>
    </row>
    <row r="346" spans="1:26" ht="12.75" x14ac:dyDescent="0.2">
      <c r="A346" s="195"/>
      <c r="B346" s="195"/>
      <c r="C346" s="195"/>
      <c r="D346" s="121"/>
      <c r="E346" s="180"/>
      <c r="F346" s="121"/>
      <c r="G346" s="161"/>
      <c r="H346" s="128"/>
      <c r="I346" s="128"/>
      <c r="J346" s="128"/>
      <c r="K346" s="128"/>
      <c r="L346" s="126"/>
      <c r="M346" s="128"/>
      <c r="N346" s="128"/>
      <c r="O346" s="128"/>
      <c r="P346" s="128"/>
      <c r="Q346" s="128"/>
      <c r="R346" s="128"/>
      <c r="S346" s="128"/>
      <c r="T346" s="128"/>
      <c r="U346" s="128"/>
      <c r="V346" s="128"/>
      <c r="W346" s="128"/>
      <c r="X346" s="128"/>
      <c r="Y346" s="128"/>
      <c r="Z346" s="128"/>
    </row>
    <row r="347" spans="1:26" ht="12.75" x14ac:dyDescent="0.2">
      <c r="A347" s="195"/>
      <c r="B347" s="195"/>
      <c r="C347" s="195"/>
      <c r="D347" s="121"/>
      <c r="E347" s="180"/>
      <c r="F347" s="121"/>
      <c r="G347" s="161"/>
      <c r="H347" s="128"/>
      <c r="I347" s="128"/>
      <c r="J347" s="128"/>
      <c r="K347" s="128"/>
      <c r="L347" s="126"/>
      <c r="M347" s="128"/>
      <c r="N347" s="128"/>
      <c r="O347" s="128"/>
      <c r="P347" s="128"/>
      <c r="Q347" s="128"/>
      <c r="R347" s="128"/>
      <c r="S347" s="128"/>
      <c r="T347" s="128"/>
      <c r="U347" s="128"/>
      <c r="V347" s="128"/>
      <c r="W347" s="128"/>
      <c r="X347" s="128"/>
      <c r="Y347" s="128"/>
      <c r="Z347" s="128"/>
    </row>
    <row r="348" spans="1:26" ht="12.75" x14ac:dyDescent="0.2">
      <c r="A348" s="195"/>
      <c r="B348" s="195"/>
      <c r="C348" s="195"/>
      <c r="D348" s="121"/>
      <c r="E348" s="180"/>
      <c r="F348" s="121"/>
      <c r="G348" s="161"/>
      <c r="H348" s="128"/>
      <c r="I348" s="128"/>
      <c r="J348" s="128"/>
      <c r="K348" s="128"/>
      <c r="L348" s="126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  <c r="Z348" s="128"/>
    </row>
    <row r="349" spans="1:26" ht="12.75" x14ac:dyDescent="0.2">
      <c r="A349" s="195"/>
      <c r="B349" s="195"/>
      <c r="C349" s="195"/>
      <c r="D349" s="121"/>
      <c r="E349" s="180"/>
      <c r="F349" s="121"/>
      <c r="G349" s="161"/>
      <c r="H349" s="128"/>
      <c r="I349" s="128"/>
      <c r="J349" s="128"/>
      <c r="K349" s="128"/>
      <c r="L349" s="126"/>
      <c r="M349" s="128"/>
      <c r="N349" s="128"/>
      <c r="O349" s="128"/>
      <c r="P349" s="128"/>
      <c r="Q349" s="128"/>
      <c r="R349" s="128"/>
      <c r="S349" s="128"/>
      <c r="T349" s="128"/>
      <c r="U349" s="128"/>
      <c r="V349" s="128"/>
      <c r="W349" s="128"/>
      <c r="X349" s="128"/>
      <c r="Y349" s="128"/>
      <c r="Z349" s="128"/>
    </row>
    <row r="350" spans="1:26" ht="12.75" x14ac:dyDescent="0.2">
      <c r="A350" s="195"/>
      <c r="B350" s="195"/>
      <c r="C350" s="195"/>
      <c r="D350" s="121"/>
      <c r="E350" s="180"/>
      <c r="F350" s="121"/>
      <c r="G350" s="161"/>
      <c r="H350" s="128"/>
      <c r="I350" s="128"/>
      <c r="J350" s="128"/>
      <c r="K350" s="128"/>
      <c r="L350" s="126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8"/>
    </row>
    <row r="351" spans="1:26" ht="12.75" x14ac:dyDescent="0.2">
      <c r="A351" s="195"/>
      <c r="B351" s="195"/>
      <c r="C351" s="195"/>
      <c r="D351" s="121"/>
      <c r="E351" s="180"/>
      <c r="F351" s="121"/>
      <c r="G351" s="161"/>
      <c r="H351" s="128"/>
      <c r="I351" s="128"/>
      <c r="J351" s="128"/>
      <c r="K351" s="128"/>
      <c r="L351" s="126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8"/>
    </row>
    <row r="352" spans="1:26" ht="12.75" x14ac:dyDescent="0.2">
      <c r="A352" s="195"/>
      <c r="B352" s="195"/>
      <c r="C352" s="195"/>
      <c r="D352" s="121"/>
      <c r="E352" s="180"/>
      <c r="F352" s="121"/>
      <c r="G352" s="161"/>
      <c r="H352" s="128"/>
      <c r="I352" s="128"/>
      <c r="J352" s="128"/>
      <c r="K352" s="128"/>
      <c r="L352" s="126"/>
      <c r="M352" s="128"/>
      <c r="N352" s="128"/>
      <c r="O352" s="128"/>
      <c r="P352" s="128"/>
      <c r="Q352" s="128"/>
      <c r="R352" s="128"/>
      <c r="S352" s="128"/>
      <c r="T352" s="128"/>
      <c r="U352" s="128"/>
      <c r="V352" s="128"/>
      <c r="W352" s="128"/>
      <c r="X352" s="128"/>
      <c r="Y352" s="128"/>
      <c r="Z352" s="128"/>
    </row>
    <row r="353" spans="1:26" ht="12.75" x14ac:dyDescent="0.2">
      <c r="A353" s="195"/>
      <c r="B353" s="195"/>
      <c r="C353" s="195"/>
      <c r="D353" s="121"/>
      <c r="E353" s="180"/>
      <c r="F353" s="121"/>
      <c r="G353" s="161"/>
      <c r="H353" s="128"/>
      <c r="I353" s="128"/>
      <c r="J353" s="128"/>
      <c r="K353" s="128"/>
      <c r="L353" s="126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</row>
    <row r="354" spans="1:26" ht="12.75" x14ac:dyDescent="0.2">
      <c r="A354" s="195"/>
      <c r="B354" s="195"/>
      <c r="C354" s="195"/>
      <c r="D354" s="121"/>
      <c r="E354" s="180"/>
      <c r="F354" s="121"/>
      <c r="G354" s="161"/>
      <c r="H354" s="128"/>
      <c r="I354" s="128"/>
      <c r="J354" s="128"/>
      <c r="K354" s="128"/>
      <c r="L354" s="126"/>
      <c r="M354" s="128"/>
      <c r="N354" s="128"/>
      <c r="O354" s="128"/>
      <c r="P354" s="128"/>
      <c r="Q354" s="128"/>
      <c r="R354" s="128"/>
      <c r="S354" s="128"/>
      <c r="T354" s="128"/>
      <c r="U354" s="128"/>
      <c r="V354" s="128"/>
      <c r="W354" s="128"/>
      <c r="X354" s="128"/>
      <c r="Y354" s="128"/>
      <c r="Z354" s="128"/>
    </row>
    <row r="355" spans="1:26" ht="12.75" x14ac:dyDescent="0.2">
      <c r="A355" s="195"/>
      <c r="B355" s="195"/>
      <c r="C355" s="195"/>
      <c r="D355" s="121"/>
      <c r="E355" s="180"/>
      <c r="F355" s="121"/>
      <c r="G355" s="161"/>
      <c r="H355" s="128"/>
      <c r="I355" s="128"/>
      <c r="J355" s="128"/>
      <c r="K355" s="128"/>
      <c r="L355" s="126"/>
      <c r="M355" s="128"/>
      <c r="N355" s="128"/>
      <c r="O355" s="128"/>
      <c r="P355" s="128"/>
      <c r="Q355" s="128"/>
      <c r="R355" s="128"/>
      <c r="S355" s="128"/>
      <c r="T355" s="128"/>
      <c r="U355" s="128"/>
      <c r="V355" s="128"/>
      <c r="W355" s="128"/>
      <c r="X355" s="128"/>
      <c r="Y355" s="128"/>
      <c r="Z355" s="128"/>
    </row>
    <row r="356" spans="1:26" ht="12.75" x14ac:dyDescent="0.2">
      <c r="A356" s="195"/>
      <c r="B356" s="195"/>
      <c r="C356" s="195"/>
      <c r="D356" s="121"/>
      <c r="E356" s="180"/>
      <c r="F356" s="121"/>
      <c r="G356" s="161"/>
      <c r="H356" s="128"/>
      <c r="I356" s="128"/>
      <c r="J356" s="128"/>
      <c r="K356" s="128"/>
      <c r="L356" s="126"/>
      <c r="M356" s="128"/>
      <c r="N356" s="128"/>
      <c r="O356" s="128"/>
      <c r="P356" s="128"/>
      <c r="Q356" s="128"/>
      <c r="R356" s="128"/>
      <c r="S356" s="128"/>
      <c r="T356" s="128"/>
      <c r="U356" s="128"/>
      <c r="V356" s="128"/>
      <c r="W356" s="128"/>
      <c r="X356" s="128"/>
      <c r="Y356" s="128"/>
      <c r="Z356" s="128"/>
    </row>
    <row r="357" spans="1:26" ht="12.75" x14ac:dyDescent="0.2">
      <c r="A357" s="195"/>
      <c r="B357" s="195"/>
      <c r="C357" s="195"/>
      <c r="D357" s="121"/>
      <c r="E357" s="180"/>
      <c r="F357" s="121"/>
      <c r="G357" s="161"/>
      <c r="H357" s="128"/>
      <c r="I357" s="128"/>
      <c r="J357" s="128"/>
      <c r="K357" s="128"/>
      <c r="L357" s="126"/>
      <c r="M357" s="128"/>
      <c r="N357" s="128"/>
      <c r="O357" s="128"/>
      <c r="P357" s="128"/>
      <c r="Q357" s="128"/>
      <c r="R357" s="128"/>
      <c r="S357" s="128"/>
      <c r="T357" s="128"/>
      <c r="U357" s="128"/>
      <c r="V357" s="128"/>
      <c r="W357" s="128"/>
      <c r="X357" s="128"/>
      <c r="Y357" s="128"/>
      <c r="Z357" s="128"/>
    </row>
    <row r="358" spans="1:26" ht="12.75" x14ac:dyDescent="0.2">
      <c r="A358" s="195"/>
      <c r="B358" s="195"/>
      <c r="C358" s="195"/>
      <c r="D358" s="121"/>
      <c r="E358" s="180"/>
      <c r="F358" s="121"/>
      <c r="G358" s="161"/>
      <c r="H358" s="128"/>
      <c r="I358" s="128"/>
      <c r="J358" s="128"/>
      <c r="K358" s="128"/>
      <c r="L358" s="126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8"/>
      <c r="Z358" s="128"/>
    </row>
    <row r="359" spans="1:26" ht="12.75" x14ac:dyDescent="0.2">
      <c r="A359" s="195"/>
      <c r="B359" s="195"/>
      <c r="C359" s="195"/>
      <c r="D359" s="121"/>
      <c r="E359" s="180"/>
      <c r="F359" s="121"/>
      <c r="G359" s="161"/>
      <c r="H359" s="128"/>
      <c r="I359" s="128"/>
      <c r="J359" s="128"/>
      <c r="K359" s="128"/>
      <c r="L359" s="126"/>
      <c r="M359" s="128"/>
      <c r="N359" s="128"/>
      <c r="O359" s="128"/>
      <c r="P359" s="128"/>
      <c r="Q359" s="128"/>
      <c r="R359" s="128"/>
      <c r="S359" s="128"/>
      <c r="T359" s="128"/>
      <c r="U359" s="128"/>
      <c r="V359" s="128"/>
      <c r="W359" s="128"/>
      <c r="X359" s="128"/>
      <c r="Y359" s="128"/>
      <c r="Z359" s="128"/>
    </row>
    <row r="360" spans="1:26" ht="12.75" x14ac:dyDescent="0.2">
      <c r="A360" s="195"/>
      <c r="B360" s="195"/>
      <c r="C360" s="195"/>
      <c r="D360" s="121"/>
      <c r="E360" s="180"/>
      <c r="F360" s="121"/>
      <c r="G360" s="161"/>
      <c r="H360" s="128"/>
      <c r="I360" s="128"/>
      <c r="J360" s="128"/>
      <c r="K360" s="128"/>
      <c r="L360" s="126"/>
      <c r="M360" s="128"/>
      <c r="N360" s="128"/>
      <c r="O360" s="128"/>
      <c r="P360" s="128"/>
      <c r="Q360" s="128"/>
      <c r="R360" s="128"/>
      <c r="S360" s="128"/>
      <c r="T360" s="128"/>
      <c r="U360" s="128"/>
      <c r="V360" s="128"/>
      <c r="W360" s="128"/>
      <c r="X360" s="128"/>
      <c r="Y360" s="128"/>
      <c r="Z360" s="128"/>
    </row>
    <row r="361" spans="1:26" ht="12.75" x14ac:dyDescent="0.2">
      <c r="A361" s="195"/>
      <c r="B361" s="195"/>
      <c r="C361" s="195"/>
      <c r="D361" s="121"/>
      <c r="E361" s="180"/>
      <c r="F361" s="121"/>
      <c r="G361" s="161"/>
      <c r="H361" s="128"/>
      <c r="I361" s="128"/>
      <c r="J361" s="128"/>
      <c r="K361" s="128"/>
      <c r="L361" s="126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</row>
    <row r="362" spans="1:26" ht="12.75" x14ac:dyDescent="0.2">
      <c r="A362" s="195"/>
      <c r="B362" s="195"/>
      <c r="C362" s="195"/>
      <c r="D362" s="121"/>
      <c r="E362" s="180"/>
      <c r="F362" s="121"/>
      <c r="G362" s="161"/>
      <c r="H362" s="128"/>
      <c r="I362" s="128"/>
      <c r="J362" s="128"/>
      <c r="K362" s="128"/>
      <c r="L362" s="126"/>
      <c r="M362" s="128"/>
      <c r="N362" s="128"/>
      <c r="O362" s="128"/>
      <c r="P362" s="128"/>
      <c r="Q362" s="128"/>
      <c r="R362" s="128"/>
      <c r="S362" s="128"/>
      <c r="T362" s="128"/>
      <c r="U362" s="128"/>
      <c r="V362" s="128"/>
      <c r="W362" s="128"/>
      <c r="X362" s="128"/>
      <c r="Y362" s="128"/>
      <c r="Z362" s="128"/>
    </row>
    <row r="363" spans="1:26" ht="12.75" x14ac:dyDescent="0.2">
      <c r="A363" s="195"/>
      <c r="B363" s="195"/>
      <c r="C363" s="195"/>
      <c r="D363" s="121"/>
      <c r="E363" s="180"/>
      <c r="F363" s="121"/>
      <c r="G363" s="161"/>
      <c r="H363" s="128"/>
      <c r="I363" s="128"/>
      <c r="J363" s="128"/>
      <c r="K363" s="128"/>
      <c r="L363" s="126"/>
      <c r="M363" s="128"/>
      <c r="N363" s="128"/>
      <c r="O363" s="128"/>
      <c r="P363" s="128"/>
      <c r="Q363" s="128"/>
      <c r="R363" s="128"/>
      <c r="S363" s="128"/>
      <c r="T363" s="128"/>
      <c r="U363" s="128"/>
      <c r="V363" s="128"/>
      <c r="W363" s="128"/>
      <c r="X363" s="128"/>
      <c r="Y363" s="128"/>
      <c r="Z363" s="128"/>
    </row>
    <row r="364" spans="1:26" ht="12.75" x14ac:dyDescent="0.2">
      <c r="A364" s="195"/>
      <c r="B364" s="195"/>
      <c r="C364" s="195"/>
      <c r="D364" s="121"/>
      <c r="E364" s="180"/>
      <c r="F364" s="121"/>
      <c r="G364" s="161"/>
      <c r="H364" s="128"/>
      <c r="I364" s="128"/>
      <c r="J364" s="128"/>
      <c r="K364" s="128"/>
      <c r="L364" s="126"/>
      <c r="M364" s="128"/>
      <c r="N364" s="128"/>
      <c r="O364" s="128"/>
      <c r="P364" s="128"/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</row>
    <row r="365" spans="1:26" ht="12.75" x14ac:dyDescent="0.2">
      <c r="A365" s="195"/>
      <c r="B365" s="195"/>
      <c r="C365" s="195"/>
      <c r="D365" s="121"/>
      <c r="E365" s="180"/>
      <c r="F365" s="121"/>
      <c r="G365" s="161"/>
      <c r="H365" s="128"/>
      <c r="I365" s="128"/>
      <c r="J365" s="128"/>
      <c r="K365" s="128"/>
      <c r="L365" s="126"/>
      <c r="M365" s="128"/>
      <c r="N365" s="128"/>
      <c r="O365" s="128"/>
      <c r="P365" s="128"/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</row>
    <row r="366" spans="1:26" ht="12.75" x14ac:dyDescent="0.2">
      <c r="A366" s="195"/>
      <c r="B366" s="195"/>
      <c r="C366" s="195"/>
      <c r="D366" s="121"/>
      <c r="E366" s="180"/>
      <c r="F366" s="121"/>
      <c r="G366" s="161"/>
      <c r="H366" s="128"/>
      <c r="I366" s="128"/>
      <c r="J366" s="128"/>
      <c r="K366" s="128"/>
      <c r="L366" s="126"/>
      <c r="M366" s="128"/>
      <c r="N366" s="128"/>
      <c r="O366" s="128"/>
      <c r="P366" s="128"/>
      <c r="Q366" s="128"/>
      <c r="R366" s="128"/>
      <c r="S366" s="128"/>
      <c r="T366" s="128"/>
      <c r="U366" s="128"/>
      <c r="V366" s="128"/>
      <c r="W366" s="128"/>
      <c r="X366" s="128"/>
      <c r="Y366" s="128"/>
      <c r="Z366" s="128"/>
    </row>
    <row r="367" spans="1:26" ht="12.75" x14ac:dyDescent="0.2">
      <c r="A367" s="195"/>
      <c r="B367" s="195"/>
      <c r="C367" s="195"/>
      <c r="D367" s="121"/>
      <c r="E367" s="180"/>
      <c r="F367" s="121"/>
      <c r="G367" s="161"/>
      <c r="H367" s="128"/>
      <c r="I367" s="128"/>
      <c r="J367" s="128"/>
      <c r="K367" s="128"/>
      <c r="L367" s="126"/>
      <c r="M367" s="128"/>
      <c r="N367" s="128"/>
      <c r="O367" s="128"/>
      <c r="P367" s="128"/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</row>
    <row r="368" spans="1:26" ht="12.75" x14ac:dyDescent="0.2">
      <c r="A368" s="195"/>
      <c r="B368" s="195"/>
      <c r="C368" s="195"/>
      <c r="D368" s="121"/>
      <c r="E368" s="180"/>
      <c r="F368" s="121"/>
      <c r="G368" s="161"/>
      <c r="H368" s="128"/>
      <c r="I368" s="128"/>
      <c r="J368" s="128"/>
      <c r="K368" s="128"/>
      <c r="L368" s="126"/>
      <c r="M368" s="128"/>
      <c r="N368" s="128"/>
      <c r="O368" s="128"/>
      <c r="P368" s="128"/>
      <c r="Q368" s="128"/>
      <c r="R368" s="128"/>
      <c r="S368" s="128"/>
      <c r="T368" s="128"/>
      <c r="U368" s="128"/>
      <c r="V368" s="128"/>
      <c r="W368" s="128"/>
      <c r="X368" s="128"/>
      <c r="Y368" s="128"/>
      <c r="Z368" s="128"/>
    </row>
    <row r="369" spans="1:26" ht="12.75" x14ac:dyDescent="0.2">
      <c r="A369" s="195"/>
      <c r="B369" s="195"/>
      <c r="C369" s="195"/>
      <c r="D369" s="121"/>
      <c r="E369" s="180"/>
      <c r="F369" s="121"/>
      <c r="G369" s="161"/>
      <c r="H369" s="128"/>
      <c r="I369" s="128"/>
      <c r="J369" s="128"/>
      <c r="K369" s="128"/>
      <c r="L369" s="126"/>
      <c r="M369" s="128"/>
      <c r="N369" s="128"/>
      <c r="O369" s="128"/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</row>
    <row r="370" spans="1:26" ht="12.75" x14ac:dyDescent="0.2">
      <c r="A370" s="195"/>
      <c r="B370" s="195"/>
      <c r="C370" s="195"/>
      <c r="D370" s="121"/>
      <c r="E370" s="180"/>
      <c r="F370" s="121"/>
      <c r="G370" s="161"/>
      <c r="H370" s="128"/>
      <c r="I370" s="128"/>
      <c r="J370" s="128"/>
      <c r="K370" s="128"/>
      <c r="L370" s="126"/>
      <c r="M370" s="128"/>
      <c r="N370" s="128"/>
      <c r="O370" s="128"/>
      <c r="P370" s="128"/>
      <c r="Q370" s="128"/>
      <c r="R370" s="128"/>
      <c r="S370" s="128"/>
      <c r="T370" s="128"/>
      <c r="U370" s="128"/>
      <c r="V370" s="128"/>
      <c r="W370" s="128"/>
      <c r="X370" s="128"/>
      <c r="Y370" s="128"/>
      <c r="Z370" s="128"/>
    </row>
    <row r="371" spans="1:26" ht="12.75" x14ac:dyDescent="0.2">
      <c r="A371" s="195"/>
      <c r="B371" s="195"/>
      <c r="C371" s="195"/>
      <c r="D371" s="121"/>
      <c r="E371" s="180"/>
      <c r="F371" s="121"/>
      <c r="G371" s="161"/>
      <c r="H371" s="128"/>
      <c r="I371" s="128"/>
      <c r="J371" s="128"/>
      <c r="K371" s="128"/>
      <c r="L371" s="126"/>
      <c r="M371" s="128"/>
      <c r="N371" s="128"/>
      <c r="O371" s="128"/>
      <c r="P371" s="128"/>
      <c r="Q371" s="128"/>
      <c r="R371" s="128"/>
      <c r="S371" s="128"/>
      <c r="T371" s="128"/>
      <c r="U371" s="128"/>
      <c r="V371" s="128"/>
      <c r="W371" s="128"/>
      <c r="X371" s="128"/>
      <c r="Y371" s="128"/>
      <c r="Z371" s="128"/>
    </row>
    <row r="372" spans="1:26" ht="12.75" x14ac:dyDescent="0.2">
      <c r="A372" s="195"/>
      <c r="B372" s="195"/>
      <c r="C372" s="195"/>
      <c r="D372" s="121"/>
      <c r="E372" s="180"/>
      <c r="F372" s="121"/>
      <c r="G372" s="161"/>
      <c r="H372" s="128"/>
      <c r="I372" s="128"/>
      <c r="J372" s="128"/>
      <c r="K372" s="128"/>
      <c r="L372" s="126"/>
      <c r="M372" s="128"/>
      <c r="N372" s="128"/>
      <c r="O372" s="128"/>
      <c r="P372" s="128"/>
      <c r="Q372" s="128"/>
      <c r="R372" s="128"/>
      <c r="S372" s="128"/>
      <c r="T372" s="128"/>
      <c r="U372" s="128"/>
      <c r="V372" s="128"/>
      <c r="W372" s="128"/>
      <c r="X372" s="128"/>
      <c r="Y372" s="128"/>
      <c r="Z372" s="128"/>
    </row>
    <row r="373" spans="1:26" ht="12.75" x14ac:dyDescent="0.2">
      <c r="A373" s="195"/>
      <c r="B373" s="195"/>
      <c r="C373" s="195"/>
      <c r="D373" s="121"/>
      <c r="E373" s="180"/>
      <c r="F373" s="121"/>
      <c r="G373" s="161"/>
      <c r="H373" s="128"/>
      <c r="I373" s="128"/>
      <c r="J373" s="128"/>
      <c r="K373" s="128"/>
      <c r="L373" s="126"/>
      <c r="M373" s="128"/>
      <c r="N373" s="128"/>
      <c r="O373" s="128"/>
      <c r="P373" s="128"/>
      <c r="Q373" s="128"/>
      <c r="R373" s="128"/>
      <c r="S373" s="128"/>
      <c r="T373" s="128"/>
      <c r="U373" s="128"/>
      <c r="V373" s="128"/>
      <c r="W373" s="128"/>
      <c r="X373" s="128"/>
      <c r="Y373" s="128"/>
      <c r="Z373" s="128"/>
    </row>
    <row r="374" spans="1:26" ht="12.75" x14ac:dyDescent="0.2">
      <c r="A374" s="195"/>
      <c r="B374" s="195"/>
      <c r="C374" s="195"/>
      <c r="D374" s="121"/>
      <c r="E374" s="180"/>
      <c r="F374" s="121"/>
      <c r="G374" s="161"/>
      <c r="H374" s="128"/>
      <c r="I374" s="128"/>
      <c r="J374" s="128"/>
      <c r="K374" s="128"/>
      <c r="L374" s="126"/>
      <c r="M374" s="128"/>
      <c r="N374" s="128"/>
      <c r="O374" s="128"/>
      <c r="P374" s="128"/>
      <c r="Q374" s="128"/>
      <c r="R374" s="128"/>
      <c r="S374" s="128"/>
      <c r="T374" s="128"/>
      <c r="U374" s="128"/>
      <c r="V374" s="128"/>
      <c r="W374" s="128"/>
      <c r="X374" s="128"/>
      <c r="Y374" s="128"/>
      <c r="Z374" s="128"/>
    </row>
    <row r="375" spans="1:26" ht="12.75" x14ac:dyDescent="0.2">
      <c r="A375" s="195"/>
      <c r="B375" s="195"/>
      <c r="C375" s="195"/>
      <c r="D375" s="121"/>
      <c r="E375" s="180"/>
      <c r="F375" s="121"/>
      <c r="G375" s="161"/>
      <c r="H375" s="128"/>
      <c r="I375" s="128"/>
      <c r="J375" s="128"/>
      <c r="K375" s="128"/>
      <c r="L375" s="126"/>
      <c r="M375" s="128"/>
      <c r="N375" s="128"/>
      <c r="O375" s="128"/>
      <c r="P375" s="128"/>
      <c r="Q375" s="128"/>
      <c r="R375" s="128"/>
      <c r="S375" s="128"/>
      <c r="T375" s="128"/>
      <c r="U375" s="128"/>
      <c r="V375" s="128"/>
      <c r="W375" s="128"/>
      <c r="X375" s="128"/>
      <c r="Y375" s="128"/>
      <c r="Z375" s="128"/>
    </row>
    <row r="376" spans="1:26" ht="12.75" x14ac:dyDescent="0.2">
      <c r="A376" s="195"/>
      <c r="B376" s="195"/>
      <c r="C376" s="195"/>
      <c r="D376" s="121"/>
      <c r="E376" s="180"/>
      <c r="F376" s="121"/>
      <c r="G376" s="161"/>
      <c r="H376" s="128"/>
      <c r="I376" s="128"/>
      <c r="J376" s="128"/>
      <c r="K376" s="128"/>
      <c r="L376" s="126"/>
      <c r="M376" s="128"/>
      <c r="N376" s="128"/>
      <c r="O376" s="128"/>
      <c r="P376" s="128"/>
      <c r="Q376" s="128"/>
      <c r="R376" s="128"/>
      <c r="S376" s="128"/>
      <c r="T376" s="128"/>
      <c r="U376" s="128"/>
      <c r="V376" s="128"/>
      <c r="W376" s="128"/>
      <c r="X376" s="128"/>
      <c r="Y376" s="128"/>
      <c r="Z376" s="128"/>
    </row>
    <row r="377" spans="1:26" ht="12.75" x14ac:dyDescent="0.2">
      <c r="A377" s="195"/>
      <c r="B377" s="195"/>
      <c r="C377" s="195"/>
      <c r="D377" s="121"/>
      <c r="E377" s="180"/>
      <c r="F377" s="121"/>
      <c r="G377" s="161"/>
      <c r="H377" s="128"/>
      <c r="I377" s="128"/>
      <c r="J377" s="128"/>
      <c r="K377" s="128"/>
      <c r="L377" s="126"/>
      <c r="M377" s="128"/>
      <c r="N377" s="128"/>
      <c r="O377" s="128"/>
      <c r="P377" s="128"/>
      <c r="Q377" s="128"/>
      <c r="R377" s="128"/>
      <c r="S377" s="128"/>
      <c r="T377" s="128"/>
      <c r="U377" s="128"/>
      <c r="V377" s="128"/>
      <c r="W377" s="128"/>
      <c r="X377" s="128"/>
      <c r="Y377" s="128"/>
      <c r="Z377" s="128"/>
    </row>
    <row r="378" spans="1:26" ht="12.75" x14ac:dyDescent="0.2">
      <c r="A378" s="195"/>
      <c r="B378" s="195"/>
      <c r="C378" s="195"/>
      <c r="D378" s="121"/>
      <c r="E378" s="180"/>
      <c r="F378" s="121"/>
      <c r="G378" s="161"/>
      <c r="H378" s="128"/>
      <c r="I378" s="128"/>
      <c r="J378" s="128"/>
      <c r="K378" s="128"/>
      <c r="L378" s="126"/>
      <c r="M378" s="128"/>
      <c r="N378" s="128"/>
      <c r="O378" s="128"/>
      <c r="P378" s="128"/>
      <c r="Q378" s="128"/>
      <c r="R378" s="128"/>
      <c r="S378" s="128"/>
      <c r="T378" s="128"/>
      <c r="U378" s="128"/>
      <c r="V378" s="128"/>
      <c r="W378" s="128"/>
      <c r="X378" s="128"/>
      <c r="Y378" s="128"/>
      <c r="Z378" s="128"/>
    </row>
    <row r="379" spans="1:26" ht="12.75" x14ac:dyDescent="0.2">
      <c r="A379" s="195"/>
      <c r="B379" s="195"/>
      <c r="C379" s="195"/>
      <c r="D379" s="121"/>
      <c r="E379" s="180"/>
      <c r="F379" s="121"/>
      <c r="G379" s="161"/>
      <c r="H379" s="128"/>
      <c r="I379" s="128"/>
      <c r="J379" s="128"/>
      <c r="K379" s="128"/>
      <c r="L379" s="126"/>
      <c r="M379" s="128"/>
      <c r="N379" s="128"/>
      <c r="O379" s="128"/>
      <c r="P379" s="128"/>
      <c r="Q379" s="128"/>
      <c r="R379" s="128"/>
      <c r="S379" s="128"/>
      <c r="T379" s="128"/>
      <c r="U379" s="128"/>
      <c r="V379" s="128"/>
      <c r="W379" s="128"/>
      <c r="X379" s="128"/>
      <c r="Y379" s="128"/>
      <c r="Z379" s="128"/>
    </row>
    <row r="380" spans="1:26" ht="12.75" x14ac:dyDescent="0.2">
      <c r="A380" s="195"/>
      <c r="B380" s="195"/>
      <c r="C380" s="195"/>
      <c r="D380" s="121"/>
      <c r="E380" s="180"/>
      <c r="F380" s="121"/>
      <c r="G380" s="161"/>
      <c r="H380" s="128"/>
      <c r="I380" s="128"/>
      <c r="J380" s="128"/>
      <c r="K380" s="128"/>
      <c r="L380" s="126"/>
      <c r="M380" s="128"/>
      <c r="N380" s="128"/>
      <c r="O380" s="128"/>
      <c r="P380" s="128"/>
      <c r="Q380" s="128"/>
      <c r="R380" s="128"/>
      <c r="S380" s="128"/>
      <c r="T380" s="128"/>
      <c r="U380" s="128"/>
      <c r="V380" s="128"/>
      <c r="W380" s="128"/>
      <c r="X380" s="128"/>
      <c r="Y380" s="128"/>
      <c r="Z380" s="128"/>
    </row>
    <row r="381" spans="1:26" ht="12.75" x14ac:dyDescent="0.2">
      <c r="A381" s="195"/>
      <c r="B381" s="195"/>
      <c r="C381" s="195"/>
      <c r="D381" s="121"/>
      <c r="E381" s="180"/>
      <c r="F381" s="121"/>
      <c r="G381" s="161"/>
      <c r="H381" s="128"/>
      <c r="I381" s="128"/>
      <c r="J381" s="128"/>
      <c r="K381" s="128"/>
      <c r="L381" s="126"/>
      <c r="M381" s="128"/>
      <c r="N381" s="128"/>
      <c r="O381" s="128"/>
      <c r="P381" s="128"/>
      <c r="Q381" s="128"/>
      <c r="R381" s="128"/>
      <c r="S381" s="128"/>
      <c r="T381" s="128"/>
      <c r="U381" s="128"/>
      <c r="V381" s="128"/>
      <c r="W381" s="128"/>
      <c r="X381" s="128"/>
      <c r="Y381" s="128"/>
      <c r="Z381" s="128"/>
    </row>
    <row r="382" spans="1:26" ht="12.75" x14ac:dyDescent="0.2">
      <c r="A382" s="195"/>
      <c r="B382" s="195"/>
      <c r="C382" s="195"/>
      <c r="D382" s="121"/>
      <c r="E382" s="180"/>
      <c r="F382" s="121"/>
      <c r="G382" s="161"/>
      <c r="H382" s="128"/>
      <c r="I382" s="128"/>
      <c r="J382" s="128"/>
      <c r="K382" s="128"/>
      <c r="L382" s="126"/>
      <c r="M382" s="128"/>
      <c r="N382" s="128"/>
      <c r="O382" s="128"/>
      <c r="P382" s="128"/>
      <c r="Q382" s="128"/>
      <c r="R382" s="128"/>
      <c r="S382" s="128"/>
      <c r="T382" s="128"/>
      <c r="U382" s="128"/>
      <c r="V382" s="128"/>
      <c r="W382" s="128"/>
      <c r="X382" s="128"/>
      <c r="Y382" s="128"/>
      <c r="Z382" s="128"/>
    </row>
    <row r="383" spans="1:26" ht="12.75" x14ac:dyDescent="0.2">
      <c r="A383" s="195"/>
      <c r="B383" s="195"/>
      <c r="C383" s="195"/>
      <c r="D383" s="121"/>
      <c r="E383" s="180"/>
      <c r="F383" s="121"/>
      <c r="G383" s="161"/>
      <c r="H383" s="128"/>
      <c r="I383" s="128"/>
      <c r="J383" s="128"/>
      <c r="K383" s="128"/>
      <c r="L383" s="126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</row>
    <row r="384" spans="1:26" ht="12.75" x14ac:dyDescent="0.2">
      <c r="A384" s="195"/>
      <c r="B384" s="195"/>
      <c r="C384" s="195"/>
      <c r="D384" s="121"/>
      <c r="E384" s="180"/>
      <c r="F384" s="121"/>
      <c r="G384" s="161"/>
      <c r="H384" s="128"/>
      <c r="I384" s="128"/>
      <c r="J384" s="128"/>
      <c r="K384" s="128"/>
      <c r="L384" s="126"/>
      <c r="M384" s="128"/>
      <c r="N384" s="128"/>
      <c r="O384" s="128"/>
      <c r="P384" s="128"/>
      <c r="Q384" s="128"/>
      <c r="R384" s="128"/>
      <c r="S384" s="128"/>
      <c r="T384" s="128"/>
      <c r="U384" s="128"/>
      <c r="V384" s="128"/>
      <c r="W384" s="128"/>
      <c r="X384" s="128"/>
      <c r="Y384" s="128"/>
      <c r="Z384" s="128"/>
    </row>
    <row r="385" spans="1:26" ht="12.75" x14ac:dyDescent="0.2">
      <c r="A385" s="195"/>
      <c r="B385" s="195"/>
      <c r="C385" s="195"/>
      <c r="D385" s="121"/>
      <c r="E385" s="180"/>
      <c r="F385" s="121"/>
      <c r="G385" s="161"/>
      <c r="H385" s="128"/>
      <c r="I385" s="128"/>
      <c r="J385" s="128"/>
      <c r="K385" s="128"/>
      <c r="L385" s="126"/>
      <c r="M385" s="128"/>
      <c r="N385" s="128"/>
      <c r="O385" s="128"/>
      <c r="P385" s="128"/>
      <c r="Q385" s="128"/>
      <c r="R385" s="128"/>
      <c r="S385" s="128"/>
      <c r="T385" s="128"/>
      <c r="U385" s="128"/>
      <c r="V385" s="128"/>
      <c r="W385" s="128"/>
      <c r="X385" s="128"/>
      <c r="Y385" s="128"/>
      <c r="Z385" s="128"/>
    </row>
    <row r="386" spans="1:26" ht="12.75" x14ac:dyDescent="0.2">
      <c r="A386" s="195"/>
      <c r="B386" s="195"/>
      <c r="C386" s="195"/>
      <c r="D386" s="121"/>
      <c r="E386" s="180"/>
      <c r="F386" s="121"/>
      <c r="G386" s="161"/>
      <c r="H386" s="128"/>
      <c r="I386" s="128"/>
      <c r="J386" s="128"/>
      <c r="K386" s="128"/>
      <c r="L386" s="126"/>
      <c r="M386" s="128"/>
      <c r="N386" s="128"/>
      <c r="O386" s="128"/>
      <c r="P386" s="128"/>
      <c r="Q386" s="128"/>
      <c r="R386" s="128"/>
      <c r="S386" s="128"/>
      <c r="T386" s="128"/>
      <c r="U386" s="128"/>
      <c r="V386" s="128"/>
      <c r="W386" s="128"/>
      <c r="X386" s="128"/>
      <c r="Y386" s="128"/>
      <c r="Z386" s="128"/>
    </row>
    <row r="387" spans="1:26" ht="12.75" x14ac:dyDescent="0.2">
      <c r="A387" s="195"/>
      <c r="B387" s="195"/>
      <c r="C387" s="195"/>
      <c r="D387" s="121"/>
      <c r="E387" s="180"/>
      <c r="F387" s="121"/>
      <c r="G387" s="161"/>
      <c r="H387" s="128"/>
      <c r="I387" s="128"/>
      <c r="J387" s="128"/>
      <c r="K387" s="128"/>
      <c r="L387" s="126"/>
      <c r="M387" s="128"/>
      <c r="N387" s="128"/>
      <c r="O387" s="128"/>
      <c r="P387" s="128"/>
      <c r="Q387" s="128"/>
      <c r="R387" s="128"/>
      <c r="S387" s="128"/>
      <c r="T387" s="128"/>
      <c r="U387" s="128"/>
      <c r="V387" s="128"/>
      <c r="W387" s="128"/>
      <c r="X387" s="128"/>
      <c r="Y387" s="128"/>
      <c r="Z387" s="128"/>
    </row>
    <row r="388" spans="1:26" ht="12.75" x14ac:dyDescent="0.2">
      <c r="A388" s="195"/>
      <c r="B388" s="195"/>
      <c r="C388" s="195"/>
      <c r="D388" s="121"/>
      <c r="E388" s="180"/>
      <c r="F388" s="121"/>
      <c r="G388" s="161"/>
      <c r="H388" s="128"/>
      <c r="I388" s="128"/>
      <c r="J388" s="128"/>
      <c r="K388" s="128"/>
      <c r="L388" s="126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128"/>
      <c r="Y388" s="128"/>
      <c r="Z388" s="128"/>
    </row>
    <row r="389" spans="1:26" ht="12.75" x14ac:dyDescent="0.2">
      <c r="A389" s="195"/>
      <c r="B389" s="195"/>
      <c r="C389" s="195"/>
      <c r="D389" s="121"/>
      <c r="E389" s="180"/>
      <c r="F389" s="121"/>
      <c r="G389" s="161"/>
      <c r="H389" s="128"/>
      <c r="I389" s="128"/>
      <c r="J389" s="128"/>
      <c r="K389" s="128"/>
      <c r="L389" s="126"/>
      <c r="M389" s="128"/>
      <c r="N389" s="128"/>
      <c r="O389" s="128"/>
      <c r="P389" s="128"/>
      <c r="Q389" s="128"/>
      <c r="R389" s="128"/>
      <c r="S389" s="128"/>
      <c r="T389" s="128"/>
      <c r="U389" s="128"/>
      <c r="V389" s="128"/>
      <c r="W389" s="128"/>
      <c r="X389" s="128"/>
      <c r="Y389" s="128"/>
      <c r="Z389" s="128"/>
    </row>
    <row r="390" spans="1:26" ht="12.75" x14ac:dyDescent="0.2">
      <c r="A390" s="195"/>
      <c r="B390" s="195"/>
      <c r="C390" s="195"/>
      <c r="D390" s="121"/>
      <c r="E390" s="180"/>
      <c r="F390" s="121"/>
      <c r="G390" s="161"/>
      <c r="H390" s="128"/>
      <c r="I390" s="128"/>
      <c r="J390" s="128"/>
      <c r="K390" s="128"/>
      <c r="L390" s="126"/>
      <c r="M390" s="128"/>
      <c r="N390" s="128"/>
      <c r="O390" s="128"/>
      <c r="P390" s="128"/>
      <c r="Q390" s="128"/>
      <c r="R390" s="128"/>
      <c r="S390" s="128"/>
      <c r="T390" s="128"/>
      <c r="U390" s="128"/>
      <c r="V390" s="128"/>
      <c r="W390" s="128"/>
      <c r="X390" s="128"/>
      <c r="Y390" s="128"/>
      <c r="Z390" s="128"/>
    </row>
    <row r="391" spans="1:26" ht="12.75" x14ac:dyDescent="0.2">
      <c r="A391" s="195"/>
      <c r="B391" s="195"/>
      <c r="C391" s="195"/>
      <c r="D391" s="121"/>
      <c r="E391" s="180"/>
      <c r="F391" s="121"/>
      <c r="G391" s="161"/>
      <c r="H391" s="128"/>
      <c r="I391" s="128"/>
      <c r="J391" s="128"/>
      <c r="K391" s="128"/>
      <c r="L391" s="126"/>
      <c r="M391" s="128"/>
      <c r="N391" s="128"/>
      <c r="O391" s="128"/>
      <c r="P391" s="128"/>
      <c r="Q391" s="128"/>
      <c r="R391" s="128"/>
      <c r="S391" s="128"/>
      <c r="T391" s="128"/>
      <c r="U391" s="128"/>
      <c r="V391" s="128"/>
      <c r="W391" s="128"/>
      <c r="X391" s="128"/>
      <c r="Y391" s="128"/>
      <c r="Z391" s="128"/>
    </row>
    <row r="392" spans="1:26" ht="12.75" x14ac:dyDescent="0.2">
      <c r="A392" s="195"/>
      <c r="B392" s="195"/>
      <c r="C392" s="195"/>
      <c r="D392" s="121"/>
      <c r="E392" s="180"/>
      <c r="F392" s="121"/>
      <c r="G392" s="161"/>
      <c r="H392" s="128"/>
      <c r="I392" s="128"/>
      <c r="J392" s="128"/>
      <c r="K392" s="128"/>
      <c r="L392" s="126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8"/>
      <c r="Z392" s="128"/>
    </row>
    <row r="393" spans="1:26" ht="12.75" x14ac:dyDescent="0.2">
      <c r="A393" s="195"/>
      <c r="B393" s="195"/>
      <c r="C393" s="195"/>
      <c r="D393" s="121"/>
      <c r="E393" s="180"/>
      <c r="F393" s="121"/>
      <c r="G393" s="161"/>
      <c r="H393" s="128"/>
      <c r="I393" s="128"/>
      <c r="J393" s="128"/>
      <c r="K393" s="128"/>
      <c r="L393" s="126"/>
      <c r="M393" s="128"/>
      <c r="N393" s="128"/>
      <c r="O393" s="128"/>
      <c r="P393" s="128"/>
      <c r="Q393" s="128"/>
      <c r="R393" s="128"/>
      <c r="S393" s="128"/>
      <c r="T393" s="128"/>
      <c r="U393" s="128"/>
      <c r="V393" s="128"/>
      <c r="W393" s="128"/>
      <c r="X393" s="128"/>
      <c r="Y393" s="128"/>
      <c r="Z393" s="128"/>
    </row>
    <row r="394" spans="1:26" ht="12.75" x14ac:dyDescent="0.2">
      <c r="A394" s="195"/>
      <c r="B394" s="195"/>
      <c r="C394" s="195"/>
      <c r="D394" s="121"/>
      <c r="E394" s="180"/>
      <c r="F394" s="121"/>
      <c r="G394" s="161"/>
      <c r="H394" s="128"/>
      <c r="I394" s="128"/>
      <c r="J394" s="128"/>
      <c r="K394" s="128"/>
      <c r="L394" s="126"/>
      <c r="M394" s="128"/>
      <c r="N394" s="128"/>
      <c r="O394" s="128"/>
      <c r="P394" s="128"/>
      <c r="Q394" s="128"/>
      <c r="R394" s="128"/>
      <c r="S394" s="128"/>
      <c r="T394" s="128"/>
      <c r="U394" s="128"/>
      <c r="V394" s="128"/>
      <c r="W394" s="128"/>
      <c r="X394" s="128"/>
      <c r="Y394" s="128"/>
      <c r="Z394" s="128"/>
    </row>
    <row r="395" spans="1:26" ht="12.75" x14ac:dyDescent="0.2">
      <c r="A395" s="195"/>
      <c r="B395" s="195"/>
      <c r="C395" s="195"/>
      <c r="D395" s="121"/>
      <c r="E395" s="180"/>
      <c r="F395" s="121"/>
      <c r="G395" s="161"/>
      <c r="H395" s="128"/>
      <c r="I395" s="128"/>
      <c r="J395" s="128"/>
      <c r="K395" s="128"/>
      <c r="L395" s="126"/>
      <c r="M395" s="128"/>
      <c r="N395" s="128"/>
      <c r="O395" s="128"/>
      <c r="P395" s="128"/>
      <c r="Q395" s="128"/>
      <c r="R395" s="128"/>
      <c r="S395" s="128"/>
      <c r="T395" s="128"/>
      <c r="U395" s="128"/>
      <c r="V395" s="128"/>
      <c r="W395" s="128"/>
      <c r="X395" s="128"/>
      <c r="Y395" s="128"/>
      <c r="Z395" s="128"/>
    </row>
    <row r="396" spans="1:26" ht="12.75" x14ac:dyDescent="0.2">
      <c r="A396" s="195"/>
      <c r="B396" s="195"/>
      <c r="C396" s="195"/>
      <c r="D396" s="121"/>
      <c r="E396" s="180"/>
      <c r="F396" s="121"/>
      <c r="G396" s="161"/>
      <c r="H396" s="128"/>
      <c r="I396" s="128"/>
      <c r="J396" s="128"/>
      <c r="K396" s="128"/>
      <c r="L396" s="126"/>
      <c r="M396" s="128"/>
      <c r="N396" s="128"/>
      <c r="O396" s="128"/>
      <c r="P396" s="128"/>
      <c r="Q396" s="128"/>
      <c r="R396" s="128"/>
      <c r="S396" s="128"/>
      <c r="T396" s="128"/>
      <c r="U396" s="128"/>
      <c r="V396" s="128"/>
      <c r="W396" s="128"/>
      <c r="X396" s="128"/>
      <c r="Y396" s="128"/>
      <c r="Z396" s="128"/>
    </row>
    <row r="397" spans="1:26" ht="12.75" x14ac:dyDescent="0.2">
      <c r="A397" s="195"/>
      <c r="B397" s="195"/>
      <c r="C397" s="195"/>
      <c r="D397" s="121"/>
      <c r="E397" s="180"/>
      <c r="F397" s="121"/>
      <c r="G397" s="161"/>
      <c r="H397" s="128"/>
      <c r="I397" s="128"/>
      <c r="J397" s="128"/>
      <c r="K397" s="128"/>
      <c r="L397" s="126"/>
      <c r="M397" s="128"/>
      <c r="N397" s="128"/>
      <c r="O397" s="128"/>
      <c r="P397" s="128"/>
      <c r="Q397" s="128"/>
      <c r="R397" s="128"/>
      <c r="S397" s="128"/>
      <c r="T397" s="128"/>
      <c r="U397" s="128"/>
      <c r="V397" s="128"/>
      <c r="W397" s="128"/>
      <c r="X397" s="128"/>
      <c r="Y397" s="128"/>
      <c r="Z397" s="128"/>
    </row>
    <row r="398" spans="1:26" ht="12.75" x14ac:dyDescent="0.2">
      <c r="A398" s="195"/>
      <c r="B398" s="195"/>
      <c r="C398" s="195"/>
      <c r="D398" s="121"/>
      <c r="E398" s="180"/>
      <c r="F398" s="121"/>
      <c r="G398" s="161"/>
      <c r="H398" s="128"/>
      <c r="I398" s="128"/>
      <c r="J398" s="128"/>
      <c r="K398" s="128"/>
      <c r="L398" s="126"/>
      <c r="M398" s="128"/>
      <c r="N398" s="128"/>
      <c r="O398" s="128"/>
      <c r="P398" s="128"/>
      <c r="Q398" s="128"/>
      <c r="R398" s="128"/>
      <c r="S398" s="128"/>
      <c r="T398" s="128"/>
      <c r="U398" s="128"/>
      <c r="V398" s="128"/>
      <c r="W398" s="128"/>
      <c r="X398" s="128"/>
      <c r="Y398" s="128"/>
      <c r="Z398" s="128"/>
    </row>
    <row r="399" spans="1:26" ht="12.75" x14ac:dyDescent="0.2">
      <c r="A399" s="195"/>
      <c r="B399" s="195"/>
      <c r="C399" s="195"/>
      <c r="D399" s="121"/>
      <c r="E399" s="180"/>
      <c r="F399" s="121"/>
      <c r="G399" s="161"/>
      <c r="H399" s="128"/>
      <c r="I399" s="128"/>
      <c r="J399" s="128"/>
      <c r="K399" s="128"/>
      <c r="L399" s="126"/>
      <c r="M399" s="128"/>
      <c r="N399" s="128"/>
      <c r="O399" s="128"/>
      <c r="P399" s="128"/>
      <c r="Q399" s="128"/>
      <c r="R399" s="128"/>
      <c r="S399" s="128"/>
      <c r="T399" s="128"/>
      <c r="U399" s="128"/>
      <c r="V399" s="128"/>
      <c r="W399" s="128"/>
      <c r="X399" s="128"/>
      <c r="Y399" s="128"/>
      <c r="Z399" s="128"/>
    </row>
    <row r="400" spans="1:26" ht="12.75" x14ac:dyDescent="0.2">
      <c r="A400" s="195"/>
      <c r="B400" s="195"/>
      <c r="C400" s="195"/>
      <c r="D400" s="121"/>
      <c r="E400" s="180"/>
      <c r="F400" s="121"/>
      <c r="G400" s="161"/>
      <c r="H400" s="128"/>
      <c r="I400" s="128"/>
      <c r="J400" s="128"/>
      <c r="K400" s="128"/>
      <c r="L400" s="126"/>
      <c r="M400" s="128"/>
      <c r="N400" s="128"/>
      <c r="O400" s="128"/>
      <c r="P400" s="128"/>
      <c r="Q400" s="128"/>
      <c r="R400" s="128"/>
      <c r="S400" s="128"/>
      <c r="T400" s="128"/>
      <c r="U400" s="128"/>
      <c r="V400" s="128"/>
      <c r="W400" s="128"/>
      <c r="X400" s="128"/>
      <c r="Y400" s="128"/>
      <c r="Z400" s="128"/>
    </row>
    <row r="401" spans="1:26" ht="12.75" x14ac:dyDescent="0.2">
      <c r="A401" s="195"/>
      <c r="B401" s="195"/>
      <c r="C401" s="195"/>
      <c r="D401" s="121"/>
      <c r="E401" s="180"/>
      <c r="F401" s="121"/>
      <c r="G401" s="161"/>
      <c r="H401" s="128"/>
      <c r="I401" s="128"/>
      <c r="J401" s="128"/>
      <c r="K401" s="128"/>
      <c r="L401" s="126"/>
      <c r="M401" s="128"/>
      <c r="N401" s="128"/>
      <c r="O401" s="128"/>
      <c r="P401" s="128"/>
      <c r="Q401" s="128"/>
      <c r="R401" s="128"/>
      <c r="S401" s="128"/>
      <c r="T401" s="128"/>
      <c r="U401" s="128"/>
      <c r="V401" s="128"/>
      <c r="W401" s="128"/>
      <c r="X401" s="128"/>
      <c r="Y401" s="128"/>
      <c r="Z401" s="128"/>
    </row>
    <row r="402" spans="1:26" ht="12.75" x14ac:dyDescent="0.2">
      <c r="A402" s="195"/>
      <c r="B402" s="195"/>
      <c r="C402" s="195"/>
      <c r="D402" s="121"/>
      <c r="E402" s="180"/>
      <c r="F402" s="121"/>
      <c r="G402" s="161"/>
      <c r="H402" s="128"/>
      <c r="I402" s="128"/>
      <c r="J402" s="128"/>
      <c r="K402" s="128"/>
      <c r="L402" s="126"/>
      <c r="M402" s="128"/>
      <c r="N402" s="128"/>
      <c r="O402" s="128"/>
      <c r="P402" s="128"/>
      <c r="Q402" s="128"/>
      <c r="R402" s="128"/>
      <c r="S402" s="128"/>
      <c r="T402" s="128"/>
      <c r="U402" s="128"/>
      <c r="V402" s="128"/>
      <c r="W402" s="128"/>
      <c r="X402" s="128"/>
      <c r="Y402" s="128"/>
      <c r="Z402" s="128"/>
    </row>
    <row r="403" spans="1:26" ht="12.75" x14ac:dyDescent="0.2">
      <c r="A403" s="195"/>
      <c r="B403" s="195"/>
      <c r="C403" s="195"/>
      <c r="D403" s="121"/>
      <c r="E403" s="180"/>
      <c r="F403" s="121"/>
      <c r="G403" s="161"/>
      <c r="H403" s="128"/>
      <c r="I403" s="128"/>
      <c r="J403" s="128"/>
      <c r="K403" s="128"/>
      <c r="L403" s="126"/>
      <c r="M403" s="128"/>
      <c r="N403" s="128"/>
      <c r="O403" s="128"/>
      <c r="P403" s="128"/>
      <c r="Q403" s="128"/>
      <c r="R403" s="128"/>
      <c r="S403" s="128"/>
      <c r="T403" s="128"/>
      <c r="U403" s="128"/>
      <c r="V403" s="128"/>
      <c r="W403" s="128"/>
      <c r="X403" s="128"/>
      <c r="Y403" s="128"/>
      <c r="Z403" s="128"/>
    </row>
    <row r="404" spans="1:26" ht="12.75" x14ac:dyDescent="0.2">
      <c r="A404" s="195"/>
      <c r="B404" s="195"/>
      <c r="C404" s="195"/>
      <c r="D404" s="121"/>
      <c r="E404" s="180"/>
      <c r="F404" s="121"/>
      <c r="G404" s="161"/>
      <c r="H404" s="128"/>
      <c r="I404" s="128"/>
      <c r="J404" s="128"/>
      <c r="K404" s="128"/>
      <c r="L404" s="126"/>
      <c r="M404" s="128"/>
      <c r="N404" s="128"/>
      <c r="O404" s="128"/>
      <c r="P404" s="128"/>
      <c r="Q404" s="128"/>
      <c r="R404" s="128"/>
      <c r="S404" s="128"/>
      <c r="T404" s="128"/>
      <c r="U404" s="128"/>
      <c r="V404" s="128"/>
      <c r="W404" s="128"/>
      <c r="X404" s="128"/>
      <c r="Y404" s="128"/>
      <c r="Z404" s="128"/>
    </row>
    <row r="405" spans="1:26" ht="12.75" x14ac:dyDescent="0.2">
      <c r="A405" s="195"/>
      <c r="B405" s="195"/>
      <c r="C405" s="195"/>
      <c r="D405" s="121"/>
      <c r="E405" s="180"/>
      <c r="F405" s="121"/>
      <c r="G405" s="161"/>
      <c r="H405" s="128"/>
      <c r="I405" s="128"/>
      <c r="J405" s="128"/>
      <c r="K405" s="128"/>
      <c r="L405" s="126"/>
      <c r="M405" s="128"/>
      <c r="N405" s="128"/>
      <c r="O405" s="128"/>
      <c r="P405" s="128"/>
      <c r="Q405" s="128"/>
      <c r="R405" s="128"/>
      <c r="S405" s="128"/>
      <c r="T405" s="128"/>
      <c r="U405" s="128"/>
      <c r="V405" s="128"/>
      <c r="W405" s="128"/>
      <c r="X405" s="128"/>
      <c r="Y405" s="128"/>
      <c r="Z405" s="128"/>
    </row>
    <row r="406" spans="1:26" ht="12.75" x14ac:dyDescent="0.2">
      <c r="A406" s="195"/>
      <c r="B406" s="195"/>
      <c r="C406" s="195"/>
      <c r="D406" s="121"/>
      <c r="E406" s="180"/>
      <c r="F406" s="121"/>
      <c r="G406" s="161"/>
      <c r="H406" s="128"/>
      <c r="I406" s="128"/>
      <c r="J406" s="128"/>
      <c r="K406" s="128"/>
      <c r="L406" s="126"/>
      <c r="M406" s="128"/>
      <c r="N406" s="128"/>
      <c r="O406" s="128"/>
      <c r="P406" s="128"/>
      <c r="Q406" s="128"/>
      <c r="R406" s="128"/>
      <c r="S406" s="128"/>
      <c r="T406" s="128"/>
      <c r="U406" s="128"/>
      <c r="V406" s="128"/>
      <c r="W406" s="128"/>
      <c r="X406" s="128"/>
      <c r="Y406" s="128"/>
      <c r="Z406" s="128"/>
    </row>
    <row r="407" spans="1:26" ht="12.75" x14ac:dyDescent="0.2">
      <c r="A407" s="195"/>
      <c r="B407" s="195"/>
      <c r="C407" s="195"/>
      <c r="D407" s="121"/>
      <c r="E407" s="180"/>
      <c r="F407" s="121"/>
      <c r="G407" s="161"/>
      <c r="H407" s="128"/>
      <c r="I407" s="128"/>
      <c r="J407" s="128"/>
      <c r="K407" s="128"/>
      <c r="L407" s="126"/>
      <c r="M407" s="128"/>
      <c r="N407" s="128"/>
      <c r="O407" s="128"/>
      <c r="P407" s="128"/>
      <c r="Q407" s="128"/>
      <c r="R407" s="128"/>
      <c r="S407" s="128"/>
      <c r="T407" s="128"/>
      <c r="U407" s="128"/>
      <c r="V407" s="128"/>
      <c r="W407" s="128"/>
      <c r="X407" s="128"/>
      <c r="Y407" s="128"/>
      <c r="Z407" s="128"/>
    </row>
    <row r="408" spans="1:26" ht="12.75" x14ac:dyDescent="0.2">
      <c r="A408" s="195"/>
      <c r="B408" s="195"/>
      <c r="C408" s="195"/>
      <c r="D408" s="121"/>
      <c r="E408" s="180"/>
      <c r="F408" s="121"/>
      <c r="G408" s="161"/>
      <c r="H408" s="128"/>
      <c r="I408" s="128"/>
      <c r="J408" s="128"/>
      <c r="K408" s="128"/>
      <c r="L408" s="126"/>
      <c r="M408" s="128"/>
      <c r="N408" s="128"/>
      <c r="O408" s="128"/>
      <c r="P408" s="128"/>
      <c r="Q408" s="128"/>
      <c r="R408" s="128"/>
      <c r="S408" s="128"/>
      <c r="T408" s="128"/>
      <c r="U408" s="128"/>
      <c r="V408" s="128"/>
      <c r="W408" s="128"/>
      <c r="X408" s="128"/>
      <c r="Y408" s="128"/>
      <c r="Z408" s="128"/>
    </row>
    <row r="409" spans="1:26" ht="12.75" x14ac:dyDescent="0.2">
      <c r="A409" s="195"/>
      <c r="B409" s="195"/>
      <c r="C409" s="195"/>
      <c r="D409" s="121"/>
      <c r="E409" s="180"/>
      <c r="F409" s="121"/>
      <c r="G409" s="161"/>
      <c r="H409" s="128"/>
      <c r="I409" s="128"/>
      <c r="J409" s="128"/>
      <c r="K409" s="128"/>
      <c r="L409" s="126"/>
      <c r="M409" s="128"/>
      <c r="N409" s="128"/>
      <c r="O409" s="128"/>
      <c r="P409" s="128"/>
      <c r="Q409" s="128"/>
      <c r="R409" s="128"/>
      <c r="S409" s="128"/>
      <c r="T409" s="128"/>
      <c r="U409" s="128"/>
      <c r="V409" s="128"/>
      <c r="W409" s="128"/>
      <c r="X409" s="128"/>
      <c r="Y409" s="128"/>
      <c r="Z409" s="128"/>
    </row>
    <row r="410" spans="1:26" ht="12.75" x14ac:dyDescent="0.2">
      <c r="A410" s="195"/>
      <c r="B410" s="195"/>
      <c r="C410" s="195"/>
      <c r="D410" s="121"/>
      <c r="E410" s="180"/>
      <c r="F410" s="121"/>
      <c r="G410" s="161"/>
      <c r="H410" s="128"/>
      <c r="I410" s="128"/>
      <c r="J410" s="128"/>
      <c r="K410" s="128"/>
      <c r="L410" s="126"/>
      <c r="M410" s="128"/>
      <c r="N410" s="128"/>
      <c r="O410" s="128"/>
      <c r="P410" s="128"/>
      <c r="Q410" s="128"/>
      <c r="R410" s="128"/>
      <c r="S410" s="128"/>
      <c r="T410" s="128"/>
      <c r="U410" s="128"/>
      <c r="V410" s="128"/>
      <c r="W410" s="128"/>
      <c r="X410" s="128"/>
      <c r="Y410" s="128"/>
      <c r="Z410" s="128"/>
    </row>
    <row r="411" spans="1:26" ht="12.75" x14ac:dyDescent="0.2">
      <c r="A411" s="195"/>
      <c r="B411" s="195"/>
      <c r="C411" s="195"/>
      <c r="D411" s="121"/>
      <c r="E411" s="180"/>
      <c r="F411" s="121"/>
      <c r="G411" s="161"/>
      <c r="H411" s="128"/>
      <c r="I411" s="128"/>
      <c r="J411" s="128"/>
      <c r="K411" s="128"/>
      <c r="L411" s="126"/>
      <c r="M411" s="128"/>
      <c r="N411" s="128"/>
      <c r="O411" s="128"/>
      <c r="P411" s="128"/>
      <c r="Q411" s="128"/>
      <c r="R411" s="128"/>
      <c r="S411" s="128"/>
      <c r="T411" s="128"/>
      <c r="U411" s="128"/>
      <c r="V411" s="128"/>
      <c r="W411" s="128"/>
      <c r="X411" s="128"/>
      <c r="Y411" s="128"/>
      <c r="Z411" s="128"/>
    </row>
    <row r="412" spans="1:26" ht="12.75" x14ac:dyDescent="0.2">
      <c r="A412" s="195"/>
      <c r="B412" s="195"/>
      <c r="C412" s="195"/>
      <c r="D412" s="121"/>
      <c r="E412" s="180"/>
      <c r="F412" s="121"/>
      <c r="G412" s="161"/>
      <c r="H412" s="128"/>
      <c r="I412" s="128"/>
      <c r="J412" s="128"/>
      <c r="K412" s="128"/>
      <c r="L412" s="126"/>
      <c r="M412" s="128"/>
      <c r="N412" s="128"/>
      <c r="O412" s="128"/>
      <c r="P412" s="128"/>
      <c r="Q412" s="128"/>
      <c r="R412" s="128"/>
      <c r="S412" s="128"/>
      <c r="T412" s="128"/>
      <c r="U412" s="128"/>
      <c r="V412" s="128"/>
      <c r="W412" s="128"/>
      <c r="X412" s="128"/>
      <c r="Y412" s="128"/>
      <c r="Z412" s="128"/>
    </row>
    <row r="413" spans="1:26" ht="12.75" x14ac:dyDescent="0.2">
      <c r="A413" s="195"/>
      <c r="B413" s="195"/>
      <c r="C413" s="195"/>
      <c r="D413" s="121"/>
      <c r="E413" s="180"/>
      <c r="F413" s="121"/>
      <c r="G413" s="161"/>
      <c r="H413" s="128"/>
      <c r="I413" s="128"/>
      <c r="J413" s="128"/>
      <c r="K413" s="128"/>
      <c r="L413" s="126"/>
      <c r="M413" s="128"/>
      <c r="N413" s="128"/>
      <c r="O413" s="128"/>
      <c r="P413" s="128"/>
      <c r="Q413" s="128"/>
      <c r="R413" s="128"/>
      <c r="S413" s="128"/>
      <c r="T413" s="128"/>
      <c r="U413" s="128"/>
      <c r="V413" s="128"/>
      <c r="W413" s="128"/>
      <c r="X413" s="128"/>
      <c r="Y413" s="128"/>
      <c r="Z413" s="128"/>
    </row>
    <row r="414" spans="1:26" ht="12.75" x14ac:dyDescent="0.2">
      <c r="A414" s="195"/>
      <c r="B414" s="195"/>
      <c r="C414" s="195"/>
      <c r="D414" s="121"/>
      <c r="E414" s="180"/>
      <c r="F414" s="121"/>
      <c r="G414" s="161"/>
      <c r="H414" s="128"/>
      <c r="I414" s="128"/>
      <c r="J414" s="128"/>
      <c r="K414" s="128"/>
      <c r="L414" s="126"/>
      <c r="M414" s="128"/>
      <c r="N414" s="128"/>
      <c r="O414" s="128"/>
      <c r="P414" s="128"/>
      <c r="Q414" s="128"/>
      <c r="R414" s="128"/>
      <c r="S414" s="128"/>
      <c r="T414" s="128"/>
      <c r="U414" s="128"/>
      <c r="V414" s="128"/>
      <c r="W414" s="128"/>
      <c r="X414" s="128"/>
      <c r="Y414" s="128"/>
      <c r="Z414" s="128"/>
    </row>
    <row r="415" spans="1:26" ht="12.75" x14ac:dyDescent="0.2">
      <c r="A415" s="195"/>
      <c r="B415" s="195"/>
      <c r="C415" s="195"/>
      <c r="D415" s="121"/>
      <c r="E415" s="180"/>
      <c r="F415" s="121"/>
      <c r="G415" s="161"/>
      <c r="H415" s="128"/>
      <c r="I415" s="128"/>
      <c r="J415" s="128"/>
      <c r="K415" s="128"/>
      <c r="L415" s="126"/>
      <c r="M415" s="128"/>
      <c r="N415" s="128"/>
      <c r="O415" s="128"/>
      <c r="P415" s="128"/>
      <c r="Q415" s="128"/>
      <c r="R415" s="128"/>
      <c r="S415" s="128"/>
      <c r="T415" s="128"/>
      <c r="U415" s="128"/>
      <c r="V415" s="128"/>
      <c r="W415" s="128"/>
      <c r="X415" s="128"/>
      <c r="Y415" s="128"/>
      <c r="Z415" s="128"/>
    </row>
    <row r="416" spans="1:26" ht="12.75" x14ac:dyDescent="0.2">
      <c r="A416" s="195"/>
      <c r="B416" s="195"/>
      <c r="C416" s="195"/>
      <c r="D416" s="121"/>
      <c r="E416" s="180"/>
      <c r="F416" s="121"/>
      <c r="G416" s="161"/>
      <c r="H416" s="128"/>
      <c r="I416" s="128"/>
      <c r="J416" s="128"/>
      <c r="K416" s="128"/>
      <c r="L416" s="126"/>
      <c r="M416" s="128"/>
      <c r="N416" s="128"/>
      <c r="O416" s="128"/>
      <c r="P416" s="128"/>
      <c r="Q416" s="128"/>
      <c r="R416" s="128"/>
      <c r="S416" s="128"/>
      <c r="T416" s="128"/>
      <c r="U416" s="128"/>
      <c r="V416" s="128"/>
      <c r="W416" s="128"/>
      <c r="X416" s="128"/>
      <c r="Y416" s="128"/>
      <c r="Z416" s="128"/>
    </row>
    <row r="417" spans="1:26" ht="12.75" x14ac:dyDescent="0.2">
      <c r="A417" s="195"/>
      <c r="B417" s="195"/>
      <c r="C417" s="195"/>
      <c r="D417" s="121"/>
      <c r="E417" s="180"/>
      <c r="F417" s="121"/>
      <c r="G417" s="161"/>
      <c r="H417" s="128"/>
      <c r="I417" s="128"/>
      <c r="J417" s="128"/>
      <c r="K417" s="128"/>
      <c r="L417" s="126"/>
      <c r="M417" s="128"/>
      <c r="N417" s="128"/>
      <c r="O417" s="128"/>
      <c r="P417" s="128"/>
      <c r="Q417" s="128"/>
      <c r="R417" s="128"/>
      <c r="S417" s="128"/>
      <c r="T417" s="128"/>
      <c r="U417" s="128"/>
      <c r="V417" s="128"/>
      <c r="W417" s="128"/>
      <c r="X417" s="128"/>
      <c r="Y417" s="128"/>
      <c r="Z417" s="128"/>
    </row>
    <row r="418" spans="1:26" ht="12.75" x14ac:dyDescent="0.2">
      <c r="A418" s="195"/>
      <c r="B418" s="195"/>
      <c r="C418" s="195"/>
      <c r="D418" s="121"/>
      <c r="E418" s="180"/>
      <c r="F418" s="121"/>
      <c r="G418" s="161"/>
      <c r="H418" s="128"/>
      <c r="I418" s="128"/>
      <c r="J418" s="128"/>
      <c r="K418" s="128"/>
      <c r="L418" s="126"/>
      <c r="M418" s="128"/>
      <c r="N418" s="128"/>
      <c r="O418" s="128"/>
      <c r="P418" s="128"/>
      <c r="Q418" s="128"/>
      <c r="R418" s="128"/>
      <c r="S418" s="128"/>
      <c r="T418" s="128"/>
      <c r="U418" s="128"/>
      <c r="V418" s="128"/>
      <c r="W418" s="128"/>
      <c r="X418" s="128"/>
      <c r="Y418" s="128"/>
      <c r="Z418" s="128"/>
    </row>
    <row r="419" spans="1:26" ht="12.75" x14ac:dyDescent="0.2">
      <c r="A419" s="195"/>
      <c r="B419" s="195"/>
      <c r="C419" s="195"/>
      <c r="D419" s="121"/>
      <c r="E419" s="180"/>
      <c r="F419" s="121"/>
      <c r="G419" s="161"/>
      <c r="H419" s="128"/>
      <c r="I419" s="128"/>
      <c r="J419" s="128"/>
      <c r="K419" s="128"/>
      <c r="L419" s="126"/>
      <c r="M419" s="128"/>
      <c r="N419" s="128"/>
      <c r="O419" s="128"/>
      <c r="P419" s="128"/>
      <c r="Q419" s="128"/>
      <c r="R419" s="128"/>
      <c r="S419" s="128"/>
      <c r="T419" s="128"/>
      <c r="U419" s="128"/>
      <c r="V419" s="128"/>
      <c r="W419" s="128"/>
      <c r="X419" s="128"/>
      <c r="Y419" s="128"/>
      <c r="Z419" s="128"/>
    </row>
    <row r="420" spans="1:26" ht="12.75" x14ac:dyDescent="0.2">
      <c r="A420" s="195"/>
      <c r="B420" s="195"/>
      <c r="C420" s="195"/>
      <c r="D420" s="121"/>
      <c r="E420" s="180"/>
      <c r="F420" s="121"/>
      <c r="G420" s="161"/>
      <c r="H420" s="128"/>
      <c r="I420" s="128"/>
      <c r="J420" s="128"/>
      <c r="K420" s="128"/>
      <c r="L420" s="126"/>
      <c r="M420" s="128"/>
      <c r="N420" s="128"/>
      <c r="O420" s="128"/>
      <c r="P420" s="128"/>
      <c r="Q420" s="128"/>
      <c r="R420" s="128"/>
      <c r="S420" s="128"/>
      <c r="T420" s="128"/>
      <c r="U420" s="128"/>
      <c r="V420" s="128"/>
      <c r="W420" s="128"/>
      <c r="X420" s="128"/>
      <c r="Y420" s="128"/>
      <c r="Z420" s="128"/>
    </row>
    <row r="421" spans="1:26" ht="12.75" x14ac:dyDescent="0.2">
      <c r="A421" s="195"/>
      <c r="B421" s="195"/>
      <c r="C421" s="195"/>
      <c r="D421" s="121"/>
      <c r="E421" s="180"/>
      <c r="F421" s="121"/>
      <c r="G421" s="161"/>
      <c r="H421" s="128"/>
      <c r="I421" s="128"/>
      <c r="J421" s="128"/>
      <c r="K421" s="128"/>
      <c r="L421" s="126"/>
      <c r="M421" s="128"/>
      <c r="N421" s="128"/>
      <c r="O421" s="128"/>
      <c r="P421" s="128"/>
      <c r="Q421" s="128"/>
      <c r="R421" s="128"/>
      <c r="S421" s="128"/>
      <c r="T421" s="128"/>
      <c r="U421" s="128"/>
      <c r="V421" s="128"/>
      <c r="W421" s="128"/>
      <c r="X421" s="128"/>
      <c r="Y421" s="128"/>
      <c r="Z421" s="128"/>
    </row>
    <row r="422" spans="1:26" ht="12.75" x14ac:dyDescent="0.2">
      <c r="A422" s="195"/>
      <c r="B422" s="195"/>
      <c r="C422" s="195"/>
      <c r="D422" s="121"/>
      <c r="E422" s="180"/>
      <c r="F422" s="121"/>
      <c r="G422" s="161"/>
      <c r="H422" s="128"/>
      <c r="I422" s="128"/>
      <c r="J422" s="128"/>
      <c r="K422" s="128"/>
      <c r="L422" s="126"/>
      <c r="M422" s="128"/>
      <c r="N422" s="128"/>
      <c r="O422" s="128"/>
      <c r="P422" s="128"/>
      <c r="Q422" s="128"/>
      <c r="R422" s="128"/>
      <c r="S422" s="128"/>
      <c r="T422" s="128"/>
      <c r="U422" s="128"/>
      <c r="V422" s="128"/>
      <c r="W422" s="128"/>
      <c r="X422" s="128"/>
      <c r="Y422" s="128"/>
      <c r="Z422" s="128"/>
    </row>
    <row r="423" spans="1:26" ht="12.75" x14ac:dyDescent="0.2">
      <c r="A423" s="195"/>
      <c r="B423" s="195"/>
      <c r="C423" s="195"/>
      <c r="D423" s="121"/>
      <c r="E423" s="180"/>
      <c r="F423" s="121"/>
      <c r="G423" s="161"/>
      <c r="H423" s="128"/>
      <c r="I423" s="128"/>
      <c r="J423" s="128"/>
      <c r="K423" s="128"/>
      <c r="L423" s="126"/>
      <c r="M423" s="128"/>
      <c r="N423" s="128"/>
      <c r="O423" s="128"/>
      <c r="P423" s="128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</row>
    <row r="424" spans="1:26" ht="12.75" x14ac:dyDescent="0.2">
      <c r="A424" s="195"/>
      <c r="B424" s="195"/>
      <c r="C424" s="195"/>
      <c r="D424" s="121"/>
      <c r="E424" s="180"/>
      <c r="F424" s="121"/>
      <c r="G424" s="161"/>
      <c r="H424" s="128"/>
      <c r="I424" s="128"/>
      <c r="J424" s="128"/>
      <c r="K424" s="128"/>
      <c r="L424" s="126"/>
      <c r="M424" s="128"/>
      <c r="N424" s="128"/>
      <c r="O424" s="128"/>
      <c r="P424" s="128"/>
      <c r="Q424" s="128"/>
      <c r="R424" s="128"/>
      <c r="S424" s="128"/>
      <c r="T424" s="128"/>
      <c r="U424" s="128"/>
      <c r="V424" s="128"/>
      <c r="W424" s="128"/>
      <c r="X424" s="128"/>
      <c r="Y424" s="128"/>
      <c r="Z424" s="128"/>
    </row>
    <row r="425" spans="1:26" ht="12.75" x14ac:dyDescent="0.2">
      <c r="A425" s="195"/>
      <c r="B425" s="195"/>
      <c r="C425" s="195"/>
      <c r="D425" s="121"/>
      <c r="E425" s="180"/>
      <c r="F425" s="121"/>
      <c r="G425" s="161"/>
      <c r="H425" s="128"/>
      <c r="I425" s="128"/>
      <c r="J425" s="128"/>
      <c r="K425" s="128"/>
      <c r="L425" s="126"/>
      <c r="M425" s="128"/>
      <c r="N425" s="128"/>
      <c r="O425" s="128"/>
      <c r="P425" s="128"/>
      <c r="Q425" s="128"/>
      <c r="R425" s="128"/>
      <c r="S425" s="128"/>
      <c r="T425" s="128"/>
      <c r="U425" s="128"/>
      <c r="V425" s="128"/>
      <c r="W425" s="128"/>
      <c r="X425" s="128"/>
      <c r="Y425" s="128"/>
      <c r="Z425" s="128"/>
    </row>
    <row r="426" spans="1:26" ht="12.75" x14ac:dyDescent="0.2">
      <c r="A426" s="195"/>
      <c r="B426" s="195"/>
      <c r="C426" s="195"/>
      <c r="D426" s="121"/>
      <c r="E426" s="180"/>
      <c r="F426" s="121"/>
      <c r="G426" s="161"/>
      <c r="H426" s="128"/>
      <c r="I426" s="128"/>
      <c r="J426" s="128"/>
      <c r="K426" s="128"/>
      <c r="L426" s="126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  <c r="W426" s="128"/>
      <c r="X426" s="128"/>
      <c r="Y426" s="128"/>
      <c r="Z426" s="128"/>
    </row>
    <row r="427" spans="1:26" ht="12.75" x14ac:dyDescent="0.2">
      <c r="A427" s="195"/>
      <c r="B427" s="195"/>
      <c r="C427" s="195"/>
      <c r="D427" s="121"/>
      <c r="E427" s="180"/>
      <c r="F427" s="121"/>
      <c r="G427" s="161"/>
      <c r="H427" s="128"/>
      <c r="I427" s="128"/>
      <c r="J427" s="128"/>
      <c r="K427" s="128"/>
      <c r="L427" s="126"/>
      <c r="M427" s="128"/>
      <c r="N427" s="128"/>
      <c r="O427" s="128"/>
      <c r="P427" s="128"/>
      <c r="Q427" s="128"/>
      <c r="R427" s="128"/>
      <c r="S427" s="128"/>
      <c r="T427" s="128"/>
      <c r="U427" s="128"/>
      <c r="V427" s="128"/>
      <c r="W427" s="128"/>
      <c r="X427" s="128"/>
      <c r="Y427" s="128"/>
      <c r="Z427" s="128"/>
    </row>
    <row r="428" spans="1:26" ht="12.75" x14ac:dyDescent="0.2">
      <c r="A428" s="195"/>
      <c r="B428" s="195"/>
      <c r="C428" s="195"/>
      <c r="D428" s="121"/>
      <c r="E428" s="180"/>
      <c r="F428" s="121"/>
      <c r="G428" s="161"/>
      <c r="H428" s="128"/>
      <c r="I428" s="128"/>
      <c r="J428" s="128"/>
      <c r="K428" s="128"/>
      <c r="L428" s="126"/>
      <c r="M428" s="128"/>
      <c r="N428" s="128"/>
      <c r="O428" s="128"/>
      <c r="P428" s="128"/>
      <c r="Q428" s="128"/>
      <c r="R428" s="128"/>
      <c r="S428" s="128"/>
      <c r="T428" s="128"/>
      <c r="U428" s="128"/>
      <c r="V428" s="128"/>
      <c r="W428" s="128"/>
      <c r="X428" s="128"/>
      <c r="Y428" s="128"/>
      <c r="Z428" s="128"/>
    </row>
    <row r="429" spans="1:26" ht="12.75" x14ac:dyDescent="0.2">
      <c r="A429" s="195"/>
      <c r="B429" s="195"/>
      <c r="C429" s="195"/>
      <c r="D429" s="121"/>
      <c r="E429" s="180"/>
      <c r="F429" s="121"/>
      <c r="G429" s="161"/>
      <c r="H429" s="128"/>
      <c r="I429" s="128"/>
      <c r="J429" s="128"/>
      <c r="K429" s="128"/>
      <c r="L429" s="126"/>
      <c r="M429" s="128"/>
      <c r="N429" s="128"/>
      <c r="O429" s="128"/>
      <c r="P429" s="128"/>
      <c r="Q429" s="128"/>
      <c r="R429" s="128"/>
      <c r="S429" s="128"/>
      <c r="T429" s="128"/>
      <c r="U429" s="128"/>
      <c r="V429" s="128"/>
      <c r="W429" s="128"/>
      <c r="X429" s="128"/>
      <c r="Y429" s="128"/>
      <c r="Z429" s="128"/>
    </row>
    <row r="430" spans="1:26" ht="12.75" x14ac:dyDescent="0.2">
      <c r="A430" s="195"/>
      <c r="B430" s="195"/>
      <c r="C430" s="195"/>
      <c r="D430" s="121"/>
      <c r="E430" s="180"/>
      <c r="F430" s="121"/>
      <c r="G430" s="161"/>
      <c r="H430" s="128"/>
      <c r="I430" s="128"/>
      <c r="J430" s="128"/>
      <c r="K430" s="128"/>
      <c r="L430" s="126"/>
      <c r="M430" s="128"/>
      <c r="N430" s="128"/>
      <c r="O430" s="128"/>
      <c r="P430" s="128"/>
      <c r="Q430" s="128"/>
      <c r="R430" s="128"/>
      <c r="S430" s="128"/>
      <c r="T430" s="128"/>
      <c r="U430" s="128"/>
      <c r="V430" s="128"/>
      <c r="W430" s="128"/>
      <c r="X430" s="128"/>
      <c r="Y430" s="128"/>
      <c r="Z430" s="128"/>
    </row>
    <row r="431" spans="1:26" ht="12.75" x14ac:dyDescent="0.2">
      <c r="A431" s="195"/>
      <c r="B431" s="195"/>
      <c r="C431" s="195"/>
      <c r="D431" s="121"/>
      <c r="E431" s="180"/>
      <c r="F431" s="121"/>
      <c r="G431" s="161"/>
      <c r="H431" s="128"/>
      <c r="I431" s="128"/>
      <c r="J431" s="128"/>
      <c r="K431" s="128"/>
      <c r="L431" s="126"/>
      <c r="M431" s="128"/>
      <c r="N431" s="128"/>
      <c r="O431" s="128"/>
      <c r="P431" s="128"/>
      <c r="Q431" s="128"/>
      <c r="R431" s="128"/>
      <c r="S431" s="128"/>
      <c r="T431" s="128"/>
      <c r="U431" s="128"/>
      <c r="V431" s="128"/>
      <c r="W431" s="128"/>
      <c r="X431" s="128"/>
      <c r="Y431" s="128"/>
      <c r="Z431" s="128"/>
    </row>
    <row r="432" spans="1:26" ht="12.75" x14ac:dyDescent="0.2">
      <c r="A432" s="195"/>
      <c r="B432" s="195"/>
      <c r="C432" s="195"/>
      <c r="D432" s="121"/>
      <c r="E432" s="180"/>
      <c r="F432" s="121"/>
      <c r="G432" s="161"/>
      <c r="H432" s="128"/>
      <c r="I432" s="128"/>
      <c r="J432" s="128"/>
      <c r="K432" s="128"/>
      <c r="L432" s="126"/>
      <c r="M432" s="128"/>
      <c r="N432" s="128"/>
      <c r="O432" s="128"/>
      <c r="P432" s="128"/>
      <c r="Q432" s="128"/>
      <c r="R432" s="128"/>
      <c r="S432" s="128"/>
      <c r="T432" s="128"/>
      <c r="U432" s="128"/>
      <c r="V432" s="128"/>
      <c r="W432" s="128"/>
      <c r="X432" s="128"/>
      <c r="Y432" s="128"/>
      <c r="Z432" s="128"/>
    </row>
    <row r="433" spans="1:26" ht="12.75" x14ac:dyDescent="0.2">
      <c r="A433" s="195"/>
      <c r="B433" s="195"/>
      <c r="C433" s="195"/>
      <c r="D433" s="121"/>
      <c r="E433" s="180"/>
      <c r="F433" s="121"/>
      <c r="G433" s="161"/>
      <c r="H433" s="128"/>
      <c r="I433" s="128"/>
      <c r="J433" s="128"/>
      <c r="K433" s="128"/>
      <c r="L433" s="126"/>
      <c r="M433" s="128"/>
      <c r="N433" s="128"/>
      <c r="O433" s="128"/>
      <c r="P433" s="128"/>
      <c r="Q433" s="128"/>
      <c r="R433" s="128"/>
      <c r="S433" s="128"/>
      <c r="T433" s="128"/>
      <c r="U433" s="128"/>
      <c r="V433" s="128"/>
      <c r="W433" s="128"/>
      <c r="X433" s="128"/>
      <c r="Y433" s="128"/>
      <c r="Z433" s="128"/>
    </row>
    <row r="434" spans="1:26" ht="12.75" x14ac:dyDescent="0.2">
      <c r="A434" s="195"/>
      <c r="B434" s="195"/>
      <c r="C434" s="195"/>
      <c r="D434" s="121"/>
      <c r="E434" s="180"/>
      <c r="F434" s="121"/>
      <c r="G434" s="161"/>
      <c r="H434" s="128"/>
      <c r="I434" s="128"/>
      <c r="J434" s="128"/>
      <c r="K434" s="128"/>
      <c r="L434" s="126"/>
      <c r="M434" s="128"/>
      <c r="N434" s="128"/>
      <c r="O434" s="128"/>
      <c r="P434" s="128"/>
      <c r="Q434" s="128"/>
      <c r="R434" s="128"/>
      <c r="S434" s="128"/>
      <c r="T434" s="128"/>
      <c r="U434" s="128"/>
      <c r="V434" s="128"/>
      <c r="W434" s="128"/>
      <c r="X434" s="128"/>
      <c r="Y434" s="128"/>
      <c r="Z434" s="128"/>
    </row>
    <row r="435" spans="1:26" ht="12.75" x14ac:dyDescent="0.2">
      <c r="A435" s="195"/>
      <c r="B435" s="195"/>
      <c r="C435" s="195"/>
      <c r="D435" s="121"/>
      <c r="E435" s="180"/>
      <c r="F435" s="121"/>
      <c r="G435" s="161"/>
      <c r="H435" s="128"/>
      <c r="I435" s="128"/>
      <c r="J435" s="128"/>
      <c r="K435" s="128"/>
      <c r="L435" s="126"/>
      <c r="M435" s="128"/>
      <c r="N435" s="128"/>
      <c r="O435" s="128"/>
      <c r="P435" s="128"/>
      <c r="Q435" s="128"/>
      <c r="R435" s="128"/>
      <c r="S435" s="128"/>
      <c r="T435" s="128"/>
      <c r="U435" s="128"/>
      <c r="V435" s="128"/>
      <c r="W435" s="128"/>
      <c r="X435" s="128"/>
      <c r="Y435" s="128"/>
      <c r="Z435" s="128"/>
    </row>
    <row r="436" spans="1:26" ht="12.75" x14ac:dyDescent="0.2">
      <c r="A436" s="195"/>
      <c r="B436" s="195"/>
      <c r="C436" s="195"/>
      <c r="D436" s="121"/>
      <c r="E436" s="180"/>
      <c r="F436" s="121"/>
      <c r="G436" s="161"/>
      <c r="H436" s="128"/>
      <c r="I436" s="128"/>
      <c r="J436" s="128"/>
      <c r="K436" s="128"/>
      <c r="L436" s="126"/>
      <c r="M436" s="128"/>
      <c r="N436" s="128"/>
      <c r="O436" s="128"/>
      <c r="P436" s="128"/>
      <c r="Q436" s="128"/>
      <c r="R436" s="128"/>
      <c r="S436" s="128"/>
      <c r="T436" s="128"/>
      <c r="U436" s="128"/>
      <c r="V436" s="128"/>
      <c r="W436" s="128"/>
      <c r="X436" s="128"/>
      <c r="Y436" s="128"/>
      <c r="Z436" s="128"/>
    </row>
    <row r="437" spans="1:26" ht="12.75" x14ac:dyDescent="0.2">
      <c r="A437" s="195"/>
      <c r="B437" s="195"/>
      <c r="C437" s="195"/>
      <c r="D437" s="121"/>
      <c r="E437" s="180"/>
      <c r="F437" s="121"/>
      <c r="G437" s="161"/>
      <c r="H437" s="128"/>
      <c r="I437" s="128"/>
      <c r="J437" s="128"/>
      <c r="K437" s="128"/>
      <c r="L437" s="126"/>
      <c r="M437" s="128"/>
      <c r="N437" s="128"/>
      <c r="O437" s="128"/>
      <c r="P437" s="128"/>
      <c r="Q437" s="128"/>
      <c r="R437" s="128"/>
      <c r="S437" s="128"/>
      <c r="T437" s="128"/>
      <c r="U437" s="128"/>
      <c r="V437" s="128"/>
      <c r="W437" s="128"/>
      <c r="X437" s="128"/>
      <c r="Y437" s="128"/>
      <c r="Z437" s="128"/>
    </row>
    <row r="438" spans="1:26" ht="12.75" x14ac:dyDescent="0.2">
      <c r="A438" s="195"/>
      <c r="B438" s="195"/>
      <c r="C438" s="195"/>
      <c r="D438" s="121"/>
      <c r="E438" s="180"/>
      <c r="F438" s="121"/>
      <c r="G438" s="161"/>
      <c r="H438" s="128"/>
      <c r="I438" s="128"/>
      <c r="J438" s="128"/>
      <c r="K438" s="128"/>
      <c r="L438" s="126"/>
      <c r="M438" s="128"/>
      <c r="N438" s="128"/>
      <c r="O438" s="128"/>
      <c r="P438" s="128"/>
      <c r="Q438" s="128"/>
      <c r="R438" s="128"/>
      <c r="S438" s="128"/>
      <c r="T438" s="128"/>
      <c r="U438" s="128"/>
      <c r="V438" s="128"/>
      <c r="W438" s="128"/>
      <c r="X438" s="128"/>
      <c r="Y438" s="128"/>
      <c r="Z438" s="128"/>
    </row>
    <row r="439" spans="1:26" ht="12.75" x14ac:dyDescent="0.2">
      <c r="A439" s="195"/>
      <c r="B439" s="195"/>
      <c r="C439" s="195"/>
      <c r="D439" s="121"/>
      <c r="E439" s="180"/>
      <c r="F439" s="121"/>
      <c r="G439" s="161"/>
      <c r="H439" s="128"/>
      <c r="I439" s="128"/>
      <c r="J439" s="128"/>
      <c r="K439" s="128"/>
      <c r="L439" s="126"/>
      <c r="M439" s="128"/>
      <c r="N439" s="128"/>
      <c r="O439" s="128"/>
      <c r="P439" s="128"/>
      <c r="Q439" s="128"/>
      <c r="R439" s="128"/>
      <c r="S439" s="128"/>
      <c r="T439" s="128"/>
      <c r="U439" s="128"/>
      <c r="V439" s="128"/>
      <c r="W439" s="128"/>
      <c r="X439" s="128"/>
      <c r="Y439" s="128"/>
      <c r="Z439" s="128"/>
    </row>
    <row r="440" spans="1:26" ht="12.75" x14ac:dyDescent="0.2">
      <c r="A440" s="195"/>
      <c r="B440" s="195"/>
      <c r="C440" s="195"/>
      <c r="D440" s="121"/>
      <c r="E440" s="180"/>
      <c r="F440" s="121"/>
      <c r="G440" s="161"/>
      <c r="H440" s="128"/>
      <c r="I440" s="128"/>
      <c r="J440" s="128"/>
      <c r="K440" s="128"/>
      <c r="L440" s="126"/>
      <c r="M440" s="128"/>
      <c r="N440" s="128"/>
      <c r="O440" s="128"/>
      <c r="P440" s="128"/>
      <c r="Q440" s="128"/>
      <c r="R440" s="128"/>
      <c r="S440" s="128"/>
      <c r="T440" s="128"/>
      <c r="U440" s="128"/>
      <c r="V440" s="128"/>
      <c r="W440" s="128"/>
      <c r="X440" s="128"/>
      <c r="Y440" s="128"/>
      <c r="Z440" s="128"/>
    </row>
    <row r="441" spans="1:26" ht="12.75" x14ac:dyDescent="0.2">
      <c r="A441" s="195"/>
      <c r="B441" s="195"/>
      <c r="C441" s="195"/>
      <c r="D441" s="121"/>
      <c r="E441" s="180"/>
      <c r="F441" s="121"/>
      <c r="G441" s="161"/>
      <c r="H441" s="128"/>
      <c r="I441" s="128"/>
      <c r="J441" s="128"/>
      <c r="K441" s="128"/>
      <c r="L441" s="126"/>
      <c r="M441" s="128"/>
      <c r="N441" s="128"/>
      <c r="O441" s="128"/>
      <c r="P441" s="128"/>
      <c r="Q441" s="128"/>
      <c r="R441" s="128"/>
      <c r="S441" s="128"/>
      <c r="T441" s="128"/>
      <c r="U441" s="128"/>
      <c r="V441" s="128"/>
      <c r="W441" s="128"/>
      <c r="X441" s="128"/>
      <c r="Y441" s="128"/>
      <c r="Z441" s="128"/>
    </row>
    <row r="442" spans="1:26" ht="12.75" x14ac:dyDescent="0.2">
      <c r="A442" s="195"/>
      <c r="B442" s="195"/>
      <c r="C442" s="195"/>
      <c r="D442" s="121"/>
      <c r="E442" s="180"/>
      <c r="F442" s="121"/>
      <c r="G442" s="161"/>
      <c r="H442" s="128"/>
      <c r="I442" s="128"/>
      <c r="J442" s="128"/>
      <c r="K442" s="128"/>
      <c r="L442" s="126"/>
      <c r="M442" s="128"/>
      <c r="N442" s="128"/>
      <c r="O442" s="128"/>
      <c r="P442" s="128"/>
      <c r="Q442" s="128"/>
      <c r="R442" s="128"/>
      <c r="S442" s="128"/>
      <c r="T442" s="128"/>
      <c r="U442" s="128"/>
      <c r="V442" s="128"/>
      <c r="W442" s="128"/>
      <c r="X442" s="128"/>
      <c r="Y442" s="128"/>
      <c r="Z442" s="128"/>
    </row>
    <row r="443" spans="1:26" ht="12.75" x14ac:dyDescent="0.2">
      <c r="A443" s="195"/>
      <c r="B443" s="195"/>
      <c r="C443" s="195"/>
      <c r="D443" s="121"/>
      <c r="E443" s="180"/>
      <c r="F443" s="121"/>
      <c r="G443" s="161"/>
      <c r="H443" s="128"/>
      <c r="I443" s="128"/>
      <c r="J443" s="128"/>
      <c r="K443" s="128"/>
      <c r="L443" s="126"/>
      <c r="M443" s="128"/>
      <c r="N443" s="128"/>
      <c r="O443" s="128"/>
      <c r="P443" s="128"/>
      <c r="Q443" s="128"/>
      <c r="R443" s="128"/>
      <c r="S443" s="128"/>
      <c r="T443" s="128"/>
      <c r="U443" s="128"/>
      <c r="V443" s="128"/>
      <c r="W443" s="128"/>
      <c r="X443" s="128"/>
      <c r="Y443" s="128"/>
      <c r="Z443" s="128"/>
    </row>
    <row r="444" spans="1:26" ht="12.75" x14ac:dyDescent="0.2">
      <c r="A444" s="195"/>
      <c r="B444" s="195"/>
      <c r="C444" s="195"/>
      <c r="D444" s="121"/>
      <c r="E444" s="180"/>
      <c r="F444" s="121"/>
      <c r="G444" s="161"/>
      <c r="H444" s="128"/>
      <c r="I444" s="128"/>
      <c r="J444" s="128"/>
      <c r="K444" s="128"/>
      <c r="L444" s="126"/>
      <c r="M444" s="128"/>
      <c r="N444" s="128"/>
      <c r="O444" s="128"/>
      <c r="P444" s="128"/>
      <c r="Q444" s="128"/>
      <c r="R444" s="128"/>
      <c r="S444" s="128"/>
      <c r="T444" s="128"/>
      <c r="U444" s="128"/>
      <c r="V444" s="128"/>
      <c r="W444" s="128"/>
      <c r="X444" s="128"/>
      <c r="Y444" s="128"/>
      <c r="Z444" s="128"/>
    </row>
    <row r="445" spans="1:26" ht="12.75" x14ac:dyDescent="0.2">
      <c r="A445" s="195"/>
      <c r="B445" s="195"/>
      <c r="C445" s="195"/>
      <c r="D445" s="121"/>
      <c r="E445" s="180"/>
      <c r="F445" s="121"/>
      <c r="G445" s="161"/>
      <c r="H445" s="128"/>
      <c r="I445" s="128"/>
      <c r="J445" s="128"/>
      <c r="K445" s="128"/>
      <c r="L445" s="126"/>
      <c r="M445" s="128"/>
      <c r="N445" s="128"/>
      <c r="O445" s="128"/>
      <c r="P445" s="128"/>
      <c r="Q445" s="128"/>
      <c r="R445" s="128"/>
      <c r="S445" s="128"/>
      <c r="T445" s="128"/>
      <c r="U445" s="128"/>
      <c r="V445" s="128"/>
      <c r="W445" s="128"/>
      <c r="X445" s="128"/>
      <c r="Y445" s="128"/>
      <c r="Z445" s="128"/>
    </row>
    <row r="446" spans="1:26" ht="12.75" x14ac:dyDescent="0.2">
      <c r="A446" s="195"/>
      <c r="B446" s="195"/>
      <c r="C446" s="195"/>
      <c r="D446" s="121"/>
      <c r="E446" s="180"/>
      <c r="F446" s="121"/>
      <c r="G446" s="161"/>
      <c r="H446" s="128"/>
      <c r="I446" s="128"/>
      <c r="J446" s="128"/>
      <c r="K446" s="128"/>
      <c r="L446" s="126"/>
      <c r="M446" s="128"/>
      <c r="N446" s="128"/>
      <c r="O446" s="128"/>
      <c r="P446" s="128"/>
      <c r="Q446" s="128"/>
      <c r="R446" s="128"/>
      <c r="S446" s="128"/>
      <c r="T446" s="128"/>
      <c r="U446" s="128"/>
      <c r="V446" s="128"/>
      <c r="W446" s="128"/>
      <c r="X446" s="128"/>
      <c r="Y446" s="128"/>
      <c r="Z446" s="128"/>
    </row>
    <row r="447" spans="1:26" ht="12.75" x14ac:dyDescent="0.2">
      <c r="A447" s="195"/>
      <c r="B447" s="195"/>
      <c r="C447" s="195"/>
      <c r="D447" s="121"/>
      <c r="E447" s="180"/>
      <c r="F447" s="121"/>
      <c r="G447" s="161"/>
      <c r="H447" s="128"/>
      <c r="I447" s="128"/>
      <c r="J447" s="128"/>
      <c r="K447" s="128"/>
      <c r="L447" s="126"/>
      <c r="M447" s="128"/>
      <c r="N447" s="128"/>
      <c r="O447" s="128"/>
      <c r="P447" s="128"/>
      <c r="Q447" s="128"/>
      <c r="R447" s="128"/>
      <c r="S447" s="128"/>
      <c r="T447" s="128"/>
      <c r="U447" s="128"/>
      <c r="V447" s="128"/>
      <c r="W447" s="128"/>
      <c r="X447" s="128"/>
      <c r="Y447" s="128"/>
      <c r="Z447" s="128"/>
    </row>
    <row r="448" spans="1:26" ht="12.75" x14ac:dyDescent="0.2">
      <c r="A448" s="195"/>
      <c r="B448" s="195"/>
      <c r="C448" s="195"/>
      <c r="D448" s="121"/>
      <c r="E448" s="180"/>
      <c r="F448" s="121"/>
      <c r="G448" s="161"/>
      <c r="H448" s="128"/>
      <c r="I448" s="128"/>
      <c r="J448" s="128"/>
      <c r="K448" s="128"/>
      <c r="L448" s="126"/>
      <c r="M448" s="128"/>
      <c r="N448" s="128"/>
      <c r="O448" s="128"/>
      <c r="P448" s="128"/>
      <c r="Q448" s="128"/>
      <c r="R448" s="128"/>
      <c r="S448" s="128"/>
      <c r="T448" s="128"/>
      <c r="U448" s="128"/>
      <c r="V448" s="128"/>
      <c r="W448" s="128"/>
      <c r="X448" s="128"/>
      <c r="Y448" s="128"/>
      <c r="Z448" s="128"/>
    </row>
    <row r="449" spans="1:26" ht="12.75" x14ac:dyDescent="0.2">
      <c r="A449" s="195"/>
      <c r="B449" s="195"/>
      <c r="C449" s="195"/>
      <c r="D449" s="121"/>
      <c r="E449" s="180"/>
      <c r="F449" s="121"/>
      <c r="G449" s="161"/>
      <c r="H449" s="128"/>
      <c r="I449" s="128"/>
      <c r="J449" s="128"/>
      <c r="K449" s="128"/>
      <c r="L449" s="126"/>
      <c r="M449" s="128"/>
      <c r="N449" s="128"/>
      <c r="O449" s="128"/>
      <c r="P449" s="128"/>
      <c r="Q449" s="128"/>
      <c r="R449" s="128"/>
      <c r="S449" s="128"/>
      <c r="T449" s="128"/>
      <c r="U449" s="128"/>
      <c r="V449" s="128"/>
      <c r="W449" s="128"/>
      <c r="X449" s="128"/>
      <c r="Y449" s="128"/>
      <c r="Z449" s="128"/>
    </row>
    <row r="450" spans="1:26" ht="12.75" x14ac:dyDescent="0.2">
      <c r="A450" s="195"/>
      <c r="B450" s="195"/>
      <c r="C450" s="195"/>
      <c r="D450" s="121"/>
      <c r="E450" s="180"/>
      <c r="F450" s="121"/>
      <c r="G450" s="161"/>
      <c r="H450" s="128"/>
      <c r="I450" s="128"/>
      <c r="J450" s="128"/>
      <c r="K450" s="128"/>
      <c r="L450" s="126"/>
      <c r="M450" s="128"/>
      <c r="N450" s="128"/>
      <c r="O450" s="128"/>
      <c r="P450" s="128"/>
      <c r="Q450" s="128"/>
      <c r="R450" s="128"/>
      <c r="S450" s="128"/>
      <c r="T450" s="128"/>
      <c r="U450" s="128"/>
      <c r="V450" s="128"/>
      <c r="W450" s="128"/>
      <c r="X450" s="128"/>
      <c r="Y450" s="128"/>
      <c r="Z450" s="128"/>
    </row>
    <row r="451" spans="1:26" ht="12.75" x14ac:dyDescent="0.2">
      <c r="A451" s="195"/>
      <c r="B451" s="195"/>
      <c r="C451" s="195"/>
      <c r="D451" s="121"/>
      <c r="E451" s="180"/>
      <c r="F451" s="121"/>
      <c r="G451" s="161"/>
      <c r="H451" s="128"/>
      <c r="I451" s="128"/>
      <c r="J451" s="128"/>
      <c r="K451" s="128"/>
      <c r="L451" s="126"/>
      <c r="M451" s="128"/>
      <c r="N451" s="128"/>
      <c r="O451" s="128"/>
      <c r="P451" s="128"/>
      <c r="Q451" s="128"/>
      <c r="R451" s="128"/>
      <c r="S451" s="128"/>
      <c r="T451" s="128"/>
      <c r="U451" s="128"/>
      <c r="V451" s="128"/>
      <c r="W451" s="128"/>
      <c r="X451" s="128"/>
      <c r="Y451" s="128"/>
      <c r="Z451" s="128"/>
    </row>
    <row r="452" spans="1:26" ht="12.75" x14ac:dyDescent="0.2">
      <c r="A452" s="195"/>
      <c r="B452" s="195"/>
      <c r="C452" s="195"/>
      <c r="D452" s="121"/>
      <c r="E452" s="180"/>
      <c r="F452" s="121"/>
      <c r="G452" s="161"/>
      <c r="H452" s="128"/>
      <c r="I452" s="128"/>
      <c r="J452" s="128"/>
      <c r="K452" s="128"/>
      <c r="L452" s="126"/>
      <c r="M452" s="128"/>
      <c r="N452" s="128"/>
      <c r="O452" s="128"/>
      <c r="P452" s="128"/>
      <c r="Q452" s="128"/>
      <c r="R452" s="128"/>
      <c r="S452" s="128"/>
      <c r="T452" s="128"/>
      <c r="U452" s="128"/>
      <c r="V452" s="128"/>
      <c r="W452" s="128"/>
      <c r="X452" s="128"/>
      <c r="Y452" s="128"/>
      <c r="Z452" s="128"/>
    </row>
    <row r="453" spans="1:26" ht="12.75" x14ac:dyDescent="0.2">
      <c r="A453" s="195"/>
      <c r="B453" s="195"/>
      <c r="C453" s="195"/>
      <c r="D453" s="121"/>
      <c r="E453" s="180"/>
      <c r="F453" s="121"/>
      <c r="G453" s="161"/>
      <c r="H453" s="128"/>
      <c r="I453" s="128"/>
      <c r="J453" s="128"/>
      <c r="K453" s="128"/>
      <c r="L453" s="126"/>
      <c r="M453" s="128"/>
      <c r="N453" s="128"/>
      <c r="O453" s="128"/>
      <c r="P453" s="128"/>
      <c r="Q453" s="128"/>
      <c r="R453" s="128"/>
      <c r="S453" s="128"/>
      <c r="T453" s="128"/>
      <c r="U453" s="128"/>
      <c r="V453" s="128"/>
      <c r="W453" s="128"/>
      <c r="X453" s="128"/>
      <c r="Y453" s="128"/>
      <c r="Z453" s="128"/>
    </row>
    <row r="454" spans="1:26" ht="12.75" x14ac:dyDescent="0.2">
      <c r="A454" s="195"/>
      <c r="B454" s="195"/>
      <c r="C454" s="195"/>
      <c r="D454" s="121"/>
      <c r="E454" s="180"/>
      <c r="F454" s="121"/>
      <c r="G454" s="161"/>
      <c r="H454" s="128"/>
      <c r="I454" s="128"/>
      <c r="J454" s="128"/>
      <c r="K454" s="128"/>
      <c r="L454" s="126"/>
      <c r="M454" s="128"/>
      <c r="N454" s="128"/>
      <c r="O454" s="128"/>
      <c r="P454" s="128"/>
      <c r="Q454" s="128"/>
      <c r="R454" s="128"/>
      <c r="S454" s="128"/>
      <c r="T454" s="128"/>
      <c r="U454" s="128"/>
      <c r="V454" s="128"/>
      <c r="W454" s="128"/>
      <c r="X454" s="128"/>
      <c r="Y454" s="128"/>
      <c r="Z454" s="128"/>
    </row>
    <row r="455" spans="1:26" ht="12.75" x14ac:dyDescent="0.2">
      <c r="A455" s="195"/>
      <c r="B455" s="195"/>
      <c r="C455" s="195"/>
      <c r="D455" s="121"/>
      <c r="E455" s="180"/>
      <c r="F455" s="121"/>
      <c r="G455" s="161"/>
      <c r="H455" s="128"/>
      <c r="I455" s="128"/>
      <c r="J455" s="128"/>
      <c r="K455" s="128"/>
      <c r="L455" s="126"/>
      <c r="M455" s="128"/>
      <c r="N455" s="128"/>
      <c r="O455" s="128"/>
      <c r="P455" s="128"/>
      <c r="Q455" s="128"/>
      <c r="R455" s="128"/>
      <c r="S455" s="128"/>
      <c r="T455" s="128"/>
      <c r="U455" s="128"/>
      <c r="V455" s="128"/>
      <c r="W455" s="128"/>
      <c r="X455" s="128"/>
      <c r="Y455" s="128"/>
      <c r="Z455" s="128"/>
    </row>
    <row r="456" spans="1:26" ht="12.75" x14ac:dyDescent="0.2">
      <c r="A456" s="195"/>
      <c r="B456" s="195"/>
      <c r="C456" s="195"/>
      <c r="D456" s="121"/>
      <c r="E456" s="180"/>
      <c r="F456" s="121"/>
      <c r="G456" s="161"/>
      <c r="H456" s="128"/>
      <c r="I456" s="128"/>
      <c r="J456" s="128"/>
      <c r="K456" s="128"/>
      <c r="L456" s="126"/>
      <c r="M456" s="128"/>
      <c r="N456" s="128"/>
      <c r="O456" s="128"/>
      <c r="P456" s="128"/>
      <c r="Q456" s="128"/>
      <c r="R456" s="128"/>
      <c r="S456" s="128"/>
      <c r="T456" s="128"/>
      <c r="U456" s="128"/>
      <c r="V456" s="128"/>
      <c r="W456" s="128"/>
      <c r="X456" s="128"/>
      <c r="Y456" s="128"/>
      <c r="Z456" s="128"/>
    </row>
    <row r="457" spans="1:26" ht="12.75" x14ac:dyDescent="0.2">
      <c r="A457" s="195"/>
      <c r="B457" s="195"/>
      <c r="C457" s="195"/>
      <c r="D457" s="121"/>
      <c r="E457" s="180"/>
      <c r="F457" s="121"/>
      <c r="G457" s="161"/>
      <c r="H457" s="128"/>
      <c r="I457" s="128"/>
      <c r="J457" s="128"/>
      <c r="K457" s="128"/>
      <c r="L457" s="126"/>
      <c r="M457" s="128"/>
      <c r="N457" s="128"/>
      <c r="O457" s="128"/>
      <c r="P457" s="128"/>
      <c r="Q457" s="128"/>
      <c r="R457" s="128"/>
      <c r="S457" s="128"/>
      <c r="T457" s="128"/>
      <c r="U457" s="128"/>
      <c r="V457" s="128"/>
      <c r="W457" s="128"/>
      <c r="X457" s="128"/>
      <c r="Y457" s="128"/>
      <c r="Z457" s="128"/>
    </row>
    <row r="458" spans="1:26" ht="12.75" x14ac:dyDescent="0.2">
      <c r="A458" s="195"/>
      <c r="B458" s="195"/>
      <c r="C458" s="195"/>
      <c r="D458" s="121"/>
      <c r="E458" s="180"/>
      <c r="F458" s="121"/>
      <c r="G458" s="161"/>
      <c r="H458" s="128"/>
      <c r="I458" s="128"/>
      <c r="J458" s="128"/>
      <c r="K458" s="128"/>
      <c r="L458" s="126"/>
      <c r="M458" s="128"/>
      <c r="N458" s="128"/>
      <c r="O458" s="128"/>
      <c r="P458" s="128"/>
      <c r="Q458" s="128"/>
      <c r="R458" s="128"/>
      <c r="S458" s="128"/>
      <c r="T458" s="128"/>
      <c r="U458" s="128"/>
      <c r="V458" s="128"/>
      <c r="W458" s="128"/>
      <c r="X458" s="128"/>
      <c r="Y458" s="128"/>
      <c r="Z458" s="128"/>
    </row>
    <row r="459" spans="1:26" ht="12.75" x14ac:dyDescent="0.2">
      <c r="A459" s="195"/>
      <c r="B459" s="195"/>
      <c r="C459" s="195"/>
      <c r="D459" s="121"/>
      <c r="E459" s="180"/>
      <c r="F459" s="121"/>
      <c r="G459" s="161"/>
      <c r="H459" s="128"/>
      <c r="I459" s="128"/>
      <c r="J459" s="128"/>
      <c r="K459" s="128"/>
      <c r="L459" s="126"/>
      <c r="M459" s="128"/>
      <c r="N459" s="128"/>
      <c r="O459" s="128"/>
      <c r="P459" s="128"/>
      <c r="Q459" s="128"/>
      <c r="R459" s="128"/>
      <c r="S459" s="128"/>
      <c r="T459" s="128"/>
      <c r="U459" s="128"/>
      <c r="V459" s="128"/>
      <c r="W459" s="128"/>
      <c r="X459" s="128"/>
      <c r="Y459" s="128"/>
      <c r="Z459" s="128"/>
    </row>
    <row r="460" spans="1:26" ht="12.75" x14ac:dyDescent="0.2">
      <c r="A460" s="195"/>
      <c r="B460" s="195"/>
      <c r="C460" s="195"/>
      <c r="D460" s="121"/>
      <c r="E460" s="180"/>
      <c r="F460" s="121"/>
      <c r="G460" s="161"/>
      <c r="H460" s="128"/>
      <c r="I460" s="128"/>
      <c r="J460" s="128"/>
      <c r="K460" s="128"/>
      <c r="L460" s="126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8"/>
      <c r="Z460" s="128"/>
    </row>
    <row r="461" spans="1:26" ht="12.75" x14ac:dyDescent="0.2">
      <c r="A461" s="195"/>
      <c r="B461" s="195"/>
      <c r="C461" s="195"/>
      <c r="D461" s="121"/>
      <c r="E461" s="180"/>
      <c r="F461" s="121"/>
      <c r="G461" s="161"/>
      <c r="H461" s="128"/>
      <c r="I461" s="128"/>
      <c r="J461" s="128"/>
      <c r="K461" s="128"/>
      <c r="L461" s="126"/>
      <c r="M461" s="128"/>
      <c r="N461" s="128"/>
      <c r="O461" s="128"/>
      <c r="P461" s="128"/>
      <c r="Q461" s="128"/>
      <c r="R461" s="128"/>
      <c r="S461" s="128"/>
      <c r="T461" s="128"/>
      <c r="U461" s="128"/>
      <c r="V461" s="128"/>
      <c r="W461" s="128"/>
      <c r="X461" s="128"/>
      <c r="Y461" s="128"/>
      <c r="Z461" s="128"/>
    </row>
    <row r="462" spans="1:26" ht="12.75" x14ac:dyDescent="0.2">
      <c r="A462" s="195"/>
      <c r="B462" s="195"/>
      <c r="C462" s="195"/>
      <c r="D462" s="121"/>
      <c r="E462" s="180"/>
      <c r="F462" s="121"/>
      <c r="G462" s="161"/>
      <c r="H462" s="128"/>
      <c r="I462" s="128"/>
      <c r="J462" s="128"/>
      <c r="K462" s="128"/>
      <c r="L462" s="126"/>
      <c r="M462" s="128"/>
      <c r="N462" s="128"/>
      <c r="O462" s="128"/>
      <c r="P462" s="128"/>
      <c r="Q462" s="128"/>
      <c r="R462" s="128"/>
      <c r="S462" s="128"/>
      <c r="T462" s="128"/>
      <c r="U462" s="128"/>
      <c r="V462" s="128"/>
      <c r="W462" s="128"/>
      <c r="X462" s="128"/>
      <c r="Y462" s="128"/>
      <c r="Z462" s="128"/>
    </row>
    <row r="463" spans="1:26" ht="12.75" x14ac:dyDescent="0.2">
      <c r="A463" s="195"/>
      <c r="B463" s="195"/>
      <c r="C463" s="195"/>
      <c r="D463" s="121"/>
      <c r="E463" s="180"/>
      <c r="F463" s="121"/>
      <c r="G463" s="161"/>
      <c r="H463" s="128"/>
      <c r="I463" s="128"/>
      <c r="J463" s="128"/>
      <c r="K463" s="128"/>
      <c r="L463" s="126"/>
      <c r="M463" s="128"/>
      <c r="N463" s="128"/>
      <c r="O463" s="128"/>
      <c r="P463" s="128"/>
      <c r="Q463" s="128"/>
      <c r="R463" s="128"/>
      <c r="S463" s="128"/>
      <c r="T463" s="128"/>
      <c r="U463" s="128"/>
      <c r="V463" s="128"/>
      <c r="W463" s="128"/>
      <c r="X463" s="128"/>
      <c r="Y463" s="128"/>
      <c r="Z463" s="128"/>
    </row>
    <row r="464" spans="1:26" ht="12.75" x14ac:dyDescent="0.2">
      <c r="A464" s="195"/>
      <c r="B464" s="195"/>
      <c r="C464" s="195"/>
      <c r="D464" s="121"/>
      <c r="E464" s="180"/>
      <c r="F464" s="121"/>
      <c r="G464" s="161"/>
      <c r="H464" s="128"/>
      <c r="I464" s="128"/>
      <c r="J464" s="128"/>
      <c r="K464" s="128"/>
      <c r="L464" s="126"/>
      <c r="M464" s="128"/>
      <c r="N464" s="128"/>
      <c r="O464" s="128"/>
      <c r="P464" s="128"/>
      <c r="Q464" s="128"/>
      <c r="R464" s="128"/>
      <c r="S464" s="128"/>
      <c r="T464" s="128"/>
      <c r="U464" s="128"/>
      <c r="V464" s="128"/>
      <c r="W464" s="128"/>
      <c r="X464" s="128"/>
      <c r="Y464" s="128"/>
      <c r="Z464" s="128"/>
    </row>
    <row r="465" spans="1:26" ht="12.75" x14ac:dyDescent="0.2">
      <c r="A465" s="195"/>
      <c r="B465" s="195"/>
      <c r="C465" s="195"/>
      <c r="D465" s="121"/>
      <c r="E465" s="180"/>
      <c r="F465" s="121"/>
      <c r="G465" s="161"/>
      <c r="H465" s="128"/>
      <c r="I465" s="128"/>
      <c r="J465" s="128"/>
      <c r="K465" s="128"/>
      <c r="L465" s="126"/>
      <c r="M465" s="128"/>
      <c r="N465" s="128"/>
      <c r="O465" s="128"/>
      <c r="P465" s="128"/>
      <c r="Q465" s="128"/>
      <c r="R465" s="128"/>
      <c r="S465" s="128"/>
      <c r="T465" s="128"/>
      <c r="U465" s="128"/>
      <c r="V465" s="128"/>
      <c r="W465" s="128"/>
      <c r="X465" s="128"/>
      <c r="Y465" s="128"/>
      <c r="Z465" s="128"/>
    </row>
    <row r="466" spans="1:26" ht="12.75" x14ac:dyDescent="0.2">
      <c r="A466" s="195"/>
      <c r="B466" s="195"/>
      <c r="C466" s="195"/>
      <c r="D466" s="121"/>
      <c r="E466" s="180"/>
      <c r="F466" s="121"/>
      <c r="G466" s="161"/>
      <c r="H466" s="128"/>
      <c r="I466" s="128"/>
      <c r="J466" s="128"/>
      <c r="K466" s="128"/>
      <c r="L466" s="126"/>
      <c r="M466" s="128"/>
      <c r="N466" s="128"/>
      <c r="O466" s="128"/>
      <c r="P466" s="128"/>
      <c r="Q466" s="128"/>
      <c r="R466" s="128"/>
      <c r="S466" s="128"/>
      <c r="T466" s="128"/>
      <c r="U466" s="128"/>
      <c r="V466" s="128"/>
      <c r="W466" s="128"/>
      <c r="X466" s="128"/>
      <c r="Y466" s="128"/>
      <c r="Z466" s="128"/>
    </row>
    <row r="467" spans="1:26" ht="12.75" x14ac:dyDescent="0.2">
      <c r="A467" s="195"/>
      <c r="B467" s="195"/>
      <c r="C467" s="195"/>
      <c r="D467" s="121"/>
      <c r="E467" s="180"/>
      <c r="F467" s="121"/>
      <c r="G467" s="161"/>
      <c r="H467" s="128"/>
      <c r="I467" s="128"/>
      <c r="J467" s="128"/>
      <c r="K467" s="128"/>
      <c r="L467" s="126"/>
      <c r="M467" s="128"/>
      <c r="N467" s="128"/>
      <c r="O467" s="128"/>
      <c r="P467" s="128"/>
      <c r="Q467" s="128"/>
      <c r="R467" s="128"/>
      <c r="S467" s="128"/>
      <c r="T467" s="128"/>
      <c r="U467" s="128"/>
      <c r="V467" s="128"/>
      <c r="W467" s="128"/>
      <c r="X467" s="128"/>
      <c r="Y467" s="128"/>
      <c r="Z467" s="128"/>
    </row>
    <row r="468" spans="1:26" ht="12.75" x14ac:dyDescent="0.2">
      <c r="A468" s="195"/>
      <c r="B468" s="195"/>
      <c r="C468" s="195"/>
      <c r="D468" s="121"/>
      <c r="E468" s="180"/>
      <c r="F468" s="121"/>
      <c r="G468" s="161"/>
      <c r="H468" s="128"/>
      <c r="I468" s="128"/>
      <c r="J468" s="128"/>
      <c r="K468" s="128"/>
      <c r="L468" s="126"/>
      <c r="M468" s="128"/>
      <c r="N468" s="128"/>
      <c r="O468" s="128"/>
      <c r="P468" s="128"/>
      <c r="Q468" s="128"/>
      <c r="R468" s="128"/>
      <c r="S468" s="128"/>
      <c r="T468" s="128"/>
      <c r="U468" s="128"/>
      <c r="V468" s="128"/>
      <c r="W468" s="128"/>
      <c r="X468" s="128"/>
      <c r="Y468" s="128"/>
      <c r="Z468" s="128"/>
    </row>
    <row r="469" spans="1:26" ht="12.75" x14ac:dyDescent="0.2">
      <c r="A469" s="195"/>
      <c r="B469" s="195"/>
      <c r="C469" s="195"/>
      <c r="D469" s="121"/>
      <c r="E469" s="180"/>
      <c r="F469" s="121"/>
      <c r="G469" s="161"/>
      <c r="H469" s="128"/>
      <c r="I469" s="128"/>
      <c r="J469" s="128"/>
      <c r="K469" s="128"/>
      <c r="L469" s="126"/>
      <c r="M469" s="128"/>
      <c r="N469" s="128"/>
      <c r="O469" s="128"/>
      <c r="P469" s="128"/>
      <c r="Q469" s="128"/>
      <c r="R469" s="128"/>
      <c r="S469" s="128"/>
      <c r="T469" s="128"/>
      <c r="U469" s="128"/>
      <c r="V469" s="128"/>
      <c r="W469" s="128"/>
      <c r="X469" s="128"/>
      <c r="Y469" s="128"/>
      <c r="Z469" s="128"/>
    </row>
    <row r="470" spans="1:26" ht="12.75" x14ac:dyDescent="0.2">
      <c r="A470" s="195"/>
      <c r="B470" s="195"/>
      <c r="C470" s="195"/>
      <c r="D470" s="121"/>
      <c r="E470" s="180"/>
      <c r="F470" s="121"/>
      <c r="G470" s="161"/>
      <c r="H470" s="128"/>
      <c r="I470" s="128"/>
      <c r="J470" s="128"/>
      <c r="K470" s="128"/>
      <c r="L470" s="126"/>
      <c r="M470" s="128"/>
      <c r="N470" s="128"/>
      <c r="O470" s="128"/>
      <c r="P470" s="128"/>
      <c r="Q470" s="128"/>
      <c r="R470" s="128"/>
      <c r="S470" s="128"/>
      <c r="T470" s="128"/>
      <c r="U470" s="128"/>
      <c r="V470" s="128"/>
      <c r="W470" s="128"/>
      <c r="X470" s="128"/>
      <c r="Y470" s="128"/>
      <c r="Z470" s="128"/>
    </row>
    <row r="471" spans="1:26" ht="12.75" x14ac:dyDescent="0.2">
      <c r="A471" s="195"/>
      <c r="B471" s="195"/>
      <c r="C471" s="195"/>
      <c r="D471" s="121"/>
      <c r="E471" s="180"/>
      <c r="F471" s="121"/>
      <c r="G471" s="161"/>
      <c r="H471" s="128"/>
      <c r="I471" s="128"/>
      <c r="J471" s="128"/>
      <c r="K471" s="128"/>
      <c r="L471" s="126"/>
      <c r="M471" s="128"/>
      <c r="N471" s="128"/>
      <c r="O471" s="128"/>
      <c r="P471" s="128"/>
      <c r="Q471" s="128"/>
      <c r="R471" s="128"/>
      <c r="S471" s="128"/>
      <c r="T471" s="128"/>
      <c r="U471" s="128"/>
      <c r="V471" s="128"/>
      <c r="W471" s="128"/>
      <c r="X471" s="128"/>
      <c r="Y471" s="128"/>
      <c r="Z471" s="128"/>
    </row>
    <row r="472" spans="1:26" ht="12.75" x14ac:dyDescent="0.2">
      <c r="A472" s="195"/>
      <c r="B472" s="195"/>
      <c r="C472" s="195"/>
      <c r="D472" s="121"/>
      <c r="E472" s="180"/>
      <c r="F472" s="121"/>
      <c r="G472" s="161"/>
      <c r="H472" s="128"/>
      <c r="I472" s="128"/>
      <c r="J472" s="128"/>
      <c r="K472" s="128"/>
      <c r="L472" s="126"/>
      <c r="M472" s="128"/>
      <c r="N472" s="128"/>
      <c r="O472" s="128"/>
      <c r="P472" s="128"/>
      <c r="Q472" s="128"/>
      <c r="R472" s="128"/>
      <c r="S472" s="128"/>
      <c r="T472" s="128"/>
      <c r="U472" s="128"/>
      <c r="V472" s="128"/>
      <c r="W472" s="128"/>
      <c r="X472" s="128"/>
      <c r="Y472" s="128"/>
      <c r="Z472" s="128"/>
    </row>
    <row r="473" spans="1:26" ht="12.75" x14ac:dyDescent="0.2">
      <c r="A473" s="195"/>
      <c r="B473" s="195"/>
      <c r="C473" s="195"/>
      <c r="D473" s="121"/>
      <c r="E473" s="180"/>
      <c r="F473" s="121"/>
      <c r="G473" s="161"/>
      <c r="H473" s="128"/>
      <c r="I473" s="128"/>
      <c r="J473" s="128"/>
      <c r="K473" s="128"/>
      <c r="L473" s="126"/>
      <c r="M473" s="128"/>
      <c r="N473" s="128"/>
      <c r="O473" s="128"/>
      <c r="P473" s="128"/>
      <c r="Q473" s="128"/>
      <c r="R473" s="128"/>
      <c r="S473" s="128"/>
      <c r="T473" s="128"/>
      <c r="U473" s="128"/>
      <c r="V473" s="128"/>
      <c r="W473" s="128"/>
      <c r="X473" s="128"/>
      <c r="Y473" s="128"/>
      <c r="Z473" s="128"/>
    </row>
    <row r="474" spans="1:26" ht="12.75" x14ac:dyDescent="0.2">
      <c r="A474" s="195"/>
      <c r="B474" s="195"/>
      <c r="C474" s="195"/>
      <c r="D474" s="121"/>
      <c r="E474" s="180"/>
      <c r="F474" s="121"/>
      <c r="G474" s="161"/>
      <c r="H474" s="128"/>
      <c r="I474" s="128"/>
      <c r="J474" s="128"/>
      <c r="K474" s="128"/>
      <c r="L474" s="126"/>
      <c r="M474" s="128"/>
      <c r="N474" s="128"/>
      <c r="O474" s="128"/>
      <c r="P474" s="128"/>
      <c r="Q474" s="128"/>
      <c r="R474" s="128"/>
      <c r="S474" s="128"/>
      <c r="T474" s="128"/>
      <c r="U474" s="128"/>
      <c r="V474" s="128"/>
      <c r="W474" s="128"/>
      <c r="X474" s="128"/>
      <c r="Y474" s="128"/>
      <c r="Z474" s="128"/>
    </row>
    <row r="475" spans="1:26" ht="12.75" x14ac:dyDescent="0.2">
      <c r="A475" s="195"/>
      <c r="B475" s="195"/>
      <c r="C475" s="195"/>
      <c r="D475" s="121"/>
      <c r="E475" s="180"/>
      <c r="F475" s="121"/>
      <c r="G475" s="161"/>
      <c r="H475" s="128"/>
      <c r="I475" s="128"/>
      <c r="J475" s="128"/>
      <c r="K475" s="128"/>
      <c r="L475" s="126"/>
      <c r="M475" s="128"/>
      <c r="N475" s="128"/>
      <c r="O475" s="128"/>
      <c r="P475" s="128"/>
      <c r="Q475" s="128"/>
      <c r="R475" s="128"/>
      <c r="S475" s="128"/>
      <c r="T475" s="128"/>
      <c r="U475" s="128"/>
      <c r="V475" s="128"/>
      <c r="W475" s="128"/>
      <c r="X475" s="128"/>
      <c r="Y475" s="128"/>
      <c r="Z475" s="128"/>
    </row>
    <row r="476" spans="1:26" ht="12.75" x14ac:dyDescent="0.2">
      <c r="A476" s="195"/>
      <c r="B476" s="195"/>
      <c r="C476" s="195"/>
      <c r="D476" s="121"/>
      <c r="E476" s="180"/>
      <c r="F476" s="121"/>
      <c r="G476" s="161"/>
      <c r="H476" s="128"/>
      <c r="I476" s="128"/>
      <c r="J476" s="128"/>
      <c r="K476" s="128"/>
      <c r="L476" s="126"/>
      <c r="M476" s="128"/>
      <c r="N476" s="128"/>
      <c r="O476" s="128"/>
      <c r="P476" s="128"/>
      <c r="Q476" s="128"/>
      <c r="R476" s="128"/>
      <c r="S476" s="128"/>
      <c r="T476" s="128"/>
      <c r="U476" s="128"/>
      <c r="V476" s="128"/>
      <c r="W476" s="128"/>
      <c r="X476" s="128"/>
      <c r="Y476" s="128"/>
      <c r="Z476" s="128"/>
    </row>
    <row r="477" spans="1:26" ht="12.75" x14ac:dyDescent="0.2">
      <c r="A477" s="195"/>
      <c r="B477" s="195"/>
      <c r="C477" s="195"/>
      <c r="D477" s="121"/>
      <c r="E477" s="180"/>
      <c r="F477" s="121"/>
      <c r="G477" s="161"/>
      <c r="H477" s="128"/>
      <c r="I477" s="128"/>
      <c r="J477" s="128"/>
      <c r="K477" s="128"/>
      <c r="L477" s="126"/>
      <c r="M477" s="128"/>
      <c r="N477" s="128"/>
      <c r="O477" s="128"/>
      <c r="P477" s="128"/>
      <c r="Q477" s="128"/>
      <c r="R477" s="128"/>
      <c r="S477" s="128"/>
      <c r="T477" s="128"/>
      <c r="U477" s="128"/>
      <c r="V477" s="128"/>
      <c r="W477" s="128"/>
      <c r="X477" s="128"/>
      <c r="Y477" s="128"/>
      <c r="Z477" s="128"/>
    </row>
    <row r="478" spans="1:26" ht="12.75" x14ac:dyDescent="0.2">
      <c r="A478" s="195"/>
      <c r="B478" s="195"/>
      <c r="C478" s="195"/>
      <c r="D478" s="121"/>
      <c r="E478" s="180"/>
      <c r="F478" s="121"/>
      <c r="G478" s="161"/>
      <c r="H478" s="128"/>
      <c r="I478" s="128"/>
      <c r="J478" s="128"/>
      <c r="K478" s="128"/>
      <c r="L478" s="126"/>
      <c r="M478" s="128"/>
      <c r="N478" s="128"/>
      <c r="O478" s="128"/>
      <c r="P478" s="128"/>
      <c r="Q478" s="128"/>
      <c r="R478" s="128"/>
      <c r="S478" s="128"/>
      <c r="T478" s="128"/>
      <c r="U478" s="128"/>
      <c r="V478" s="128"/>
      <c r="W478" s="128"/>
      <c r="X478" s="128"/>
      <c r="Y478" s="128"/>
      <c r="Z478" s="128"/>
    </row>
    <row r="479" spans="1:26" ht="12.75" x14ac:dyDescent="0.2">
      <c r="A479" s="195"/>
      <c r="B479" s="195"/>
      <c r="C479" s="195"/>
      <c r="D479" s="121"/>
      <c r="E479" s="180"/>
      <c r="F479" s="121"/>
      <c r="G479" s="161"/>
      <c r="H479" s="128"/>
      <c r="I479" s="128"/>
      <c r="J479" s="128"/>
      <c r="K479" s="128"/>
      <c r="L479" s="126"/>
      <c r="M479" s="128"/>
      <c r="N479" s="128"/>
      <c r="O479" s="128"/>
      <c r="P479" s="128"/>
      <c r="Q479" s="128"/>
      <c r="R479" s="128"/>
      <c r="S479" s="128"/>
      <c r="T479" s="128"/>
      <c r="U479" s="128"/>
      <c r="V479" s="128"/>
      <c r="W479" s="128"/>
      <c r="X479" s="128"/>
      <c r="Y479" s="128"/>
      <c r="Z479" s="128"/>
    </row>
    <row r="480" spans="1:26" ht="12.75" x14ac:dyDescent="0.2">
      <c r="A480" s="195"/>
      <c r="B480" s="195"/>
      <c r="C480" s="195"/>
      <c r="D480" s="121"/>
      <c r="E480" s="180"/>
      <c r="F480" s="121"/>
      <c r="G480" s="161"/>
      <c r="H480" s="128"/>
      <c r="I480" s="128"/>
      <c r="J480" s="128"/>
      <c r="K480" s="128"/>
      <c r="L480" s="126"/>
      <c r="M480" s="128"/>
      <c r="N480" s="128"/>
      <c r="O480" s="128"/>
      <c r="P480" s="128"/>
      <c r="Q480" s="128"/>
      <c r="R480" s="128"/>
      <c r="S480" s="128"/>
      <c r="T480" s="128"/>
      <c r="U480" s="128"/>
      <c r="V480" s="128"/>
      <c r="W480" s="128"/>
      <c r="X480" s="128"/>
      <c r="Y480" s="128"/>
      <c r="Z480" s="128"/>
    </row>
    <row r="481" spans="1:26" ht="12.75" x14ac:dyDescent="0.2">
      <c r="A481" s="195"/>
      <c r="B481" s="195"/>
      <c r="C481" s="195"/>
      <c r="D481" s="121"/>
      <c r="E481" s="180"/>
      <c r="F481" s="121"/>
      <c r="G481" s="161"/>
      <c r="H481" s="128"/>
      <c r="I481" s="128"/>
      <c r="J481" s="128"/>
      <c r="K481" s="128"/>
      <c r="L481" s="126"/>
      <c r="M481" s="128"/>
      <c r="N481" s="128"/>
      <c r="O481" s="128"/>
      <c r="P481" s="128"/>
      <c r="Q481" s="128"/>
      <c r="R481" s="128"/>
      <c r="S481" s="128"/>
      <c r="T481" s="128"/>
      <c r="U481" s="128"/>
      <c r="V481" s="128"/>
      <c r="W481" s="128"/>
      <c r="X481" s="128"/>
      <c r="Y481" s="128"/>
      <c r="Z481" s="128"/>
    </row>
    <row r="482" spans="1:26" ht="12.75" x14ac:dyDescent="0.2">
      <c r="A482" s="195"/>
      <c r="B482" s="195"/>
      <c r="C482" s="195"/>
      <c r="D482" s="121"/>
      <c r="E482" s="180"/>
      <c r="F482" s="121"/>
      <c r="G482" s="161"/>
      <c r="H482" s="128"/>
      <c r="I482" s="128"/>
      <c r="J482" s="128"/>
      <c r="K482" s="128"/>
      <c r="L482" s="126"/>
      <c r="M482" s="128"/>
      <c r="N482" s="128"/>
      <c r="O482" s="128"/>
      <c r="P482" s="128"/>
      <c r="Q482" s="128"/>
      <c r="R482" s="128"/>
      <c r="S482" s="128"/>
      <c r="T482" s="128"/>
      <c r="U482" s="128"/>
      <c r="V482" s="128"/>
      <c r="W482" s="128"/>
      <c r="X482" s="128"/>
      <c r="Y482" s="128"/>
      <c r="Z482" s="128"/>
    </row>
    <row r="483" spans="1:26" ht="12.75" x14ac:dyDescent="0.2">
      <c r="A483" s="195"/>
      <c r="B483" s="195"/>
      <c r="C483" s="195"/>
      <c r="D483" s="121"/>
      <c r="E483" s="180"/>
      <c r="F483" s="121"/>
      <c r="G483" s="161"/>
      <c r="H483" s="128"/>
      <c r="I483" s="128"/>
      <c r="J483" s="128"/>
      <c r="K483" s="128"/>
      <c r="L483" s="126"/>
      <c r="M483" s="128"/>
      <c r="N483" s="128"/>
      <c r="O483" s="128"/>
      <c r="P483" s="128"/>
      <c r="Q483" s="128"/>
      <c r="R483" s="128"/>
      <c r="S483" s="128"/>
      <c r="T483" s="128"/>
      <c r="U483" s="128"/>
      <c r="V483" s="128"/>
      <c r="W483" s="128"/>
      <c r="X483" s="128"/>
      <c r="Y483" s="128"/>
      <c r="Z483" s="128"/>
    </row>
    <row r="484" spans="1:26" ht="12.75" x14ac:dyDescent="0.2">
      <c r="A484" s="195"/>
      <c r="B484" s="195"/>
      <c r="C484" s="195"/>
      <c r="D484" s="121"/>
      <c r="E484" s="180"/>
      <c r="F484" s="121"/>
      <c r="G484" s="161"/>
      <c r="H484" s="128"/>
      <c r="I484" s="128"/>
      <c r="J484" s="128"/>
      <c r="K484" s="128"/>
      <c r="L484" s="126"/>
      <c r="M484" s="128"/>
      <c r="N484" s="128"/>
      <c r="O484" s="128"/>
      <c r="P484" s="128"/>
      <c r="Q484" s="128"/>
      <c r="R484" s="128"/>
      <c r="S484" s="128"/>
      <c r="T484" s="128"/>
      <c r="U484" s="128"/>
      <c r="V484" s="128"/>
      <c r="W484" s="128"/>
      <c r="X484" s="128"/>
      <c r="Y484" s="128"/>
      <c r="Z484" s="128"/>
    </row>
    <row r="485" spans="1:26" ht="12.75" x14ac:dyDescent="0.2">
      <c r="A485" s="195"/>
      <c r="B485" s="195"/>
      <c r="C485" s="195"/>
      <c r="D485" s="121"/>
      <c r="E485" s="180"/>
      <c r="F485" s="121"/>
      <c r="G485" s="161"/>
      <c r="H485" s="128"/>
      <c r="I485" s="128"/>
      <c r="J485" s="128"/>
      <c r="K485" s="128"/>
      <c r="L485" s="126"/>
      <c r="M485" s="128"/>
      <c r="N485" s="128"/>
      <c r="O485" s="128"/>
      <c r="P485" s="128"/>
      <c r="Q485" s="128"/>
      <c r="R485" s="128"/>
      <c r="S485" s="128"/>
      <c r="T485" s="128"/>
      <c r="U485" s="128"/>
      <c r="V485" s="128"/>
      <c r="W485" s="128"/>
      <c r="X485" s="128"/>
      <c r="Y485" s="128"/>
      <c r="Z485" s="128"/>
    </row>
    <row r="486" spans="1:26" ht="12.75" x14ac:dyDescent="0.2">
      <c r="A486" s="195"/>
      <c r="B486" s="195"/>
      <c r="C486" s="195"/>
      <c r="D486" s="121"/>
      <c r="E486" s="180"/>
      <c r="F486" s="121"/>
      <c r="G486" s="161"/>
      <c r="H486" s="128"/>
      <c r="I486" s="128"/>
      <c r="J486" s="128"/>
      <c r="K486" s="128"/>
      <c r="L486" s="126"/>
      <c r="M486" s="128"/>
      <c r="N486" s="128"/>
      <c r="O486" s="128"/>
      <c r="P486" s="128"/>
      <c r="Q486" s="128"/>
      <c r="R486" s="128"/>
      <c r="S486" s="128"/>
      <c r="T486" s="128"/>
      <c r="U486" s="128"/>
      <c r="V486" s="128"/>
      <c r="W486" s="128"/>
      <c r="X486" s="128"/>
      <c r="Y486" s="128"/>
      <c r="Z486" s="128"/>
    </row>
    <row r="487" spans="1:26" ht="12.75" x14ac:dyDescent="0.2">
      <c r="A487" s="195"/>
      <c r="B487" s="195"/>
      <c r="C487" s="195"/>
      <c r="D487" s="121"/>
      <c r="E487" s="180"/>
      <c r="F487" s="121"/>
      <c r="G487" s="161"/>
      <c r="H487" s="128"/>
      <c r="I487" s="128"/>
      <c r="J487" s="128"/>
      <c r="K487" s="128"/>
      <c r="L487" s="126"/>
      <c r="M487" s="128"/>
      <c r="N487" s="128"/>
      <c r="O487" s="128"/>
      <c r="P487" s="128"/>
      <c r="Q487" s="128"/>
      <c r="R487" s="128"/>
      <c r="S487" s="128"/>
      <c r="T487" s="128"/>
      <c r="U487" s="128"/>
      <c r="V487" s="128"/>
      <c r="W487" s="128"/>
      <c r="X487" s="128"/>
      <c r="Y487" s="128"/>
      <c r="Z487" s="128"/>
    </row>
    <row r="488" spans="1:26" ht="12.75" x14ac:dyDescent="0.2">
      <c r="A488" s="195"/>
      <c r="B488" s="195"/>
      <c r="C488" s="195"/>
      <c r="D488" s="121"/>
      <c r="E488" s="180"/>
      <c r="F488" s="121"/>
      <c r="G488" s="161"/>
      <c r="H488" s="128"/>
      <c r="I488" s="128"/>
      <c r="J488" s="128"/>
      <c r="K488" s="128"/>
      <c r="L488" s="126"/>
      <c r="M488" s="128"/>
      <c r="N488" s="128"/>
      <c r="O488" s="128"/>
      <c r="P488" s="128"/>
      <c r="Q488" s="128"/>
      <c r="R488" s="128"/>
      <c r="S488" s="128"/>
      <c r="T488" s="128"/>
      <c r="U488" s="128"/>
      <c r="V488" s="128"/>
      <c r="W488" s="128"/>
      <c r="X488" s="128"/>
      <c r="Y488" s="128"/>
      <c r="Z488" s="128"/>
    </row>
    <row r="489" spans="1:26" ht="12.75" x14ac:dyDescent="0.2">
      <c r="A489" s="195"/>
      <c r="B489" s="195"/>
      <c r="C489" s="195"/>
      <c r="D489" s="121"/>
      <c r="E489" s="180"/>
      <c r="F489" s="121"/>
      <c r="G489" s="161"/>
      <c r="H489" s="128"/>
      <c r="I489" s="128"/>
      <c r="J489" s="128"/>
      <c r="K489" s="128"/>
      <c r="L489" s="126"/>
      <c r="M489" s="128"/>
      <c r="N489" s="128"/>
      <c r="O489" s="128"/>
      <c r="P489" s="128"/>
      <c r="Q489" s="128"/>
      <c r="R489" s="128"/>
      <c r="S489" s="128"/>
      <c r="T489" s="128"/>
      <c r="U489" s="128"/>
      <c r="V489" s="128"/>
      <c r="W489" s="128"/>
      <c r="X489" s="128"/>
      <c r="Y489" s="128"/>
      <c r="Z489" s="128"/>
    </row>
    <row r="490" spans="1:26" ht="12.75" x14ac:dyDescent="0.2">
      <c r="A490" s="195"/>
      <c r="B490" s="195"/>
      <c r="C490" s="195"/>
      <c r="D490" s="121"/>
      <c r="E490" s="180"/>
      <c r="F490" s="121"/>
      <c r="G490" s="161"/>
      <c r="H490" s="128"/>
      <c r="I490" s="128"/>
      <c r="J490" s="128"/>
      <c r="K490" s="128"/>
      <c r="L490" s="126"/>
      <c r="M490" s="128"/>
      <c r="N490" s="128"/>
      <c r="O490" s="128"/>
      <c r="P490" s="128"/>
      <c r="Q490" s="128"/>
      <c r="R490" s="128"/>
      <c r="S490" s="128"/>
      <c r="T490" s="128"/>
      <c r="U490" s="128"/>
      <c r="V490" s="128"/>
      <c r="W490" s="128"/>
      <c r="X490" s="128"/>
      <c r="Y490" s="128"/>
      <c r="Z490" s="128"/>
    </row>
    <row r="491" spans="1:26" ht="12.75" x14ac:dyDescent="0.2">
      <c r="A491" s="195"/>
      <c r="B491" s="195"/>
      <c r="C491" s="195"/>
      <c r="D491" s="121"/>
      <c r="E491" s="180"/>
      <c r="F491" s="121"/>
      <c r="G491" s="161"/>
      <c r="H491" s="128"/>
      <c r="I491" s="128"/>
      <c r="J491" s="128"/>
      <c r="K491" s="128"/>
      <c r="L491" s="126"/>
      <c r="M491" s="128"/>
      <c r="N491" s="128"/>
      <c r="O491" s="128"/>
      <c r="P491" s="128"/>
      <c r="Q491" s="128"/>
      <c r="R491" s="128"/>
      <c r="S491" s="128"/>
      <c r="T491" s="128"/>
      <c r="U491" s="128"/>
      <c r="V491" s="128"/>
      <c r="W491" s="128"/>
      <c r="X491" s="128"/>
      <c r="Y491" s="128"/>
      <c r="Z491" s="128"/>
    </row>
    <row r="492" spans="1:26" ht="12.75" x14ac:dyDescent="0.2">
      <c r="A492" s="195"/>
      <c r="B492" s="195"/>
      <c r="C492" s="195"/>
      <c r="D492" s="121"/>
      <c r="E492" s="180"/>
      <c r="F492" s="121"/>
      <c r="G492" s="161"/>
      <c r="H492" s="128"/>
      <c r="I492" s="128"/>
      <c r="J492" s="128"/>
      <c r="K492" s="128"/>
      <c r="L492" s="126"/>
      <c r="M492" s="128"/>
      <c r="N492" s="128"/>
      <c r="O492" s="128"/>
      <c r="P492" s="128"/>
      <c r="Q492" s="128"/>
      <c r="R492" s="128"/>
      <c r="S492" s="128"/>
      <c r="T492" s="128"/>
      <c r="U492" s="128"/>
      <c r="V492" s="128"/>
      <c r="W492" s="128"/>
      <c r="X492" s="128"/>
      <c r="Y492" s="128"/>
      <c r="Z492" s="128"/>
    </row>
    <row r="493" spans="1:26" ht="12.75" x14ac:dyDescent="0.2">
      <c r="A493" s="195"/>
      <c r="B493" s="195"/>
      <c r="C493" s="195"/>
      <c r="D493" s="121"/>
      <c r="E493" s="180"/>
      <c r="F493" s="121"/>
      <c r="G493" s="161"/>
      <c r="H493" s="128"/>
      <c r="I493" s="128"/>
      <c r="J493" s="128"/>
      <c r="K493" s="128"/>
      <c r="L493" s="126"/>
      <c r="M493" s="128"/>
      <c r="N493" s="128"/>
      <c r="O493" s="128"/>
      <c r="P493" s="128"/>
      <c r="Q493" s="128"/>
      <c r="R493" s="128"/>
      <c r="S493" s="128"/>
      <c r="T493" s="128"/>
      <c r="U493" s="128"/>
      <c r="V493" s="128"/>
      <c r="W493" s="128"/>
      <c r="X493" s="128"/>
      <c r="Y493" s="128"/>
      <c r="Z493" s="128"/>
    </row>
    <row r="494" spans="1:26" ht="12.75" x14ac:dyDescent="0.2">
      <c r="A494" s="195"/>
      <c r="B494" s="195"/>
      <c r="C494" s="195"/>
      <c r="D494" s="121"/>
      <c r="E494" s="180"/>
      <c r="F494" s="121"/>
      <c r="G494" s="161"/>
      <c r="H494" s="128"/>
      <c r="I494" s="128"/>
      <c r="J494" s="128"/>
      <c r="K494" s="128"/>
      <c r="L494" s="126"/>
      <c r="M494" s="128"/>
      <c r="N494" s="128"/>
      <c r="O494" s="128"/>
      <c r="P494" s="128"/>
      <c r="Q494" s="128"/>
      <c r="R494" s="128"/>
      <c r="S494" s="128"/>
      <c r="T494" s="128"/>
      <c r="U494" s="128"/>
      <c r="V494" s="128"/>
      <c r="W494" s="128"/>
      <c r="X494" s="128"/>
      <c r="Y494" s="128"/>
      <c r="Z494" s="128"/>
    </row>
    <row r="495" spans="1:26" ht="12.75" x14ac:dyDescent="0.2">
      <c r="A495" s="195"/>
      <c r="B495" s="195"/>
      <c r="C495" s="195"/>
      <c r="D495" s="121"/>
      <c r="E495" s="180"/>
      <c r="F495" s="121"/>
      <c r="G495" s="161"/>
      <c r="H495" s="128"/>
      <c r="I495" s="128"/>
      <c r="J495" s="128"/>
      <c r="K495" s="128"/>
      <c r="L495" s="126"/>
      <c r="M495" s="128"/>
      <c r="N495" s="128"/>
      <c r="O495" s="128"/>
      <c r="P495" s="128"/>
      <c r="Q495" s="128"/>
      <c r="R495" s="128"/>
      <c r="S495" s="128"/>
      <c r="T495" s="128"/>
      <c r="U495" s="128"/>
      <c r="V495" s="128"/>
      <c r="W495" s="128"/>
      <c r="X495" s="128"/>
      <c r="Y495" s="128"/>
      <c r="Z495" s="128"/>
    </row>
    <row r="496" spans="1:26" ht="12.75" x14ac:dyDescent="0.2">
      <c r="A496" s="195"/>
      <c r="B496" s="195"/>
      <c r="C496" s="195"/>
      <c r="D496" s="121"/>
      <c r="E496" s="180"/>
      <c r="F496" s="121"/>
      <c r="G496" s="161"/>
      <c r="H496" s="128"/>
      <c r="I496" s="128"/>
      <c r="J496" s="128"/>
      <c r="K496" s="128"/>
      <c r="L496" s="126"/>
      <c r="M496" s="128"/>
      <c r="N496" s="128"/>
      <c r="O496" s="128"/>
      <c r="P496" s="128"/>
      <c r="Q496" s="128"/>
      <c r="R496" s="128"/>
      <c r="S496" s="128"/>
      <c r="T496" s="128"/>
      <c r="U496" s="128"/>
      <c r="V496" s="128"/>
      <c r="W496" s="128"/>
      <c r="X496" s="128"/>
      <c r="Y496" s="128"/>
      <c r="Z496" s="128"/>
    </row>
    <row r="497" spans="1:26" ht="12.75" x14ac:dyDescent="0.2">
      <c r="A497" s="195"/>
      <c r="B497" s="195"/>
      <c r="C497" s="195"/>
      <c r="D497" s="121"/>
      <c r="E497" s="180"/>
      <c r="F497" s="121"/>
      <c r="G497" s="161"/>
      <c r="H497" s="128"/>
      <c r="I497" s="128"/>
      <c r="J497" s="128"/>
      <c r="K497" s="128"/>
      <c r="L497" s="126"/>
      <c r="M497" s="128"/>
      <c r="N497" s="128"/>
      <c r="O497" s="128"/>
      <c r="P497" s="128"/>
      <c r="Q497" s="128"/>
      <c r="R497" s="128"/>
      <c r="S497" s="128"/>
      <c r="T497" s="128"/>
      <c r="U497" s="128"/>
      <c r="V497" s="128"/>
      <c r="W497" s="128"/>
      <c r="X497" s="128"/>
      <c r="Y497" s="128"/>
      <c r="Z497" s="128"/>
    </row>
    <row r="498" spans="1:26" ht="12.75" x14ac:dyDescent="0.2">
      <c r="A498" s="195"/>
      <c r="B498" s="195"/>
      <c r="C498" s="195"/>
      <c r="D498" s="121"/>
      <c r="E498" s="180"/>
      <c r="F498" s="121"/>
      <c r="G498" s="161"/>
      <c r="H498" s="128"/>
      <c r="I498" s="128"/>
      <c r="J498" s="128"/>
      <c r="K498" s="128"/>
      <c r="L498" s="126"/>
      <c r="M498" s="128"/>
      <c r="N498" s="128"/>
      <c r="O498" s="128"/>
      <c r="P498" s="128"/>
      <c r="Q498" s="128"/>
      <c r="R498" s="128"/>
      <c r="S498" s="128"/>
      <c r="T498" s="128"/>
      <c r="U498" s="128"/>
      <c r="V498" s="128"/>
      <c r="W498" s="128"/>
      <c r="X498" s="128"/>
      <c r="Y498" s="128"/>
      <c r="Z498" s="128"/>
    </row>
    <row r="499" spans="1:26" ht="12.75" x14ac:dyDescent="0.2">
      <c r="A499" s="195"/>
      <c r="B499" s="195"/>
      <c r="C499" s="195"/>
      <c r="D499" s="121"/>
      <c r="E499" s="180"/>
      <c r="F499" s="121"/>
      <c r="G499" s="161"/>
      <c r="H499" s="128"/>
      <c r="I499" s="128"/>
      <c r="J499" s="128"/>
      <c r="K499" s="128"/>
      <c r="L499" s="126"/>
      <c r="M499" s="128"/>
      <c r="N499" s="128"/>
      <c r="O499" s="128"/>
      <c r="P499" s="128"/>
      <c r="Q499" s="128"/>
      <c r="R499" s="128"/>
      <c r="S499" s="128"/>
      <c r="T499" s="128"/>
      <c r="U499" s="128"/>
      <c r="V499" s="128"/>
      <c r="W499" s="128"/>
      <c r="X499" s="128"/>
      <c r="Y499" s="128"/>
      <c r="Z499" s="128"/>
    </row>
    <row r="500" spans="1:26" ht="12.75" x14ac:dyDescent="0.2">
      <c r="A500" s="195"/>
      <c r="B500" s="195"/>
      <c r="C500" s="195"/>
      <c r="D500" s="121"/>
      <c r="E500" s="180"/>
      <c r="F500" s="121"/>
      <c r="G500" s="161"/>
      <c r="H500" s="128"/>
      <c r="I500" s="128"/>
      <c r="J500" s="128"/>
      <c r="K500" s="128"/>
      <c r="L500" s="126"/>
      <c r="M500" s="128"/>
      <c r="N500" s="128"/>
      <c r="O500" s="128"/>
      <c r="P500" s="128"/>
      <c r="Q500" s="128"/>
      <c r="R500" s="128"/>
      <c r="S500" s="128"/>
      <c r="T500" s="128"/>
      <c r="U500" s="128"/>
      <c r="V500" s="128"/>
      <c r="W500" s="128"/>
      <c r="X500" s="128"/>
      <c r="Y500" s="128"/>
      <c r="Z500" s="128"/>
    </row>
    <row r="501" spans="1:26" ht="12.75" x14ac:dyDescent="0.2">
      <c r="A501" s="195"/>
      <c r="B501" s="195"/>
      <c r="C501" s="195"/>
      <c r="D501" s="121"/>
      <c r="E501" s="180"/>
      <c r="F501" s="121"/>
      <c r="G501" s="161"/>
      <c r="H501" s="128"/>
      <c r="I501" s="128"/>
      <c r="J501" s="128"/>
      <c r="K501" s="128"/>
      <c r="L501" s="126"/>
      <c r="M501" s="128"/>
      <c r="N501" s="128"/>
      <c r="O501" s="128"/>
      <c r="P501" s="128"/>
      <c r="Q501" s="128"/>
      <c r="R501" s="128"/>
      <c r="S501" s="128"/>
      <c r="T501" s="128"/>
      <c r="U501" s="128"/>
      <c r="V501" s="128"/>
      <c r="W501" s="128"/>
      <c r="X501" s="128"/>
      <c r="Y501" s="128"/>
      <c r="Z501" s="128"/>
    </row>
    <row r="502" spans="1:26" ht="12.75" x14ac:dyDescent="0.2">
      <c r="A502" s="195"/>
      <c r="B502" s="195"/>
      <c r="C502" s="195"/>
      <c r="D502" s="121"/>
      <c r="E502" s="180"/>
      <c r="F502" s="121"/>
      <c r="G502" s="161"/>
      <c r="H502" s="128"/>
      <c r="I502" s="128"/>
      <c r="J502" s="128"/>
      <c r="K502" s="128"/>
      <c r="L502" s="126"/>
      <c r="M502" s="128"/>
      <c r="N502" s="128"/>
      <c r="O502" s="128"/>
      <c r="P502" s="128"/>
      <c r="Q502" s="128"/>
      <c r="R502" s="128"/>
      <c r="S502" s="128"/>
      <c r="T502" s="128"/>
      <c r="U502" s="128"/>
      <c r="V502" s="128"/>
      <c r="W502" s="128"/>
      <c r="X502" s="128"/>
      <c r="Y502" s="128"/>
      <c r="Z502" s="128"/>
    </row>
    <row r="503" spans="1:26" ht="12.75" x14ac:dyDescent="0.2">
      <c r="A503" s="195"/>
      <c r="B503" s="195"/>
      <c r="C503" s="195"/>
      <c r="D503" s="121"/>
      <c r="E503" s="180"/>
      <c r="F503" s="121"/>
      <c r="G503" s="161"/>
      <c r="H503" s="128"/>
      <c r="I503" s="128"/>
      <c r="J503" s="128"/>
      <c r="K503" s="128"/>
      <c r="L503" s="126"/>
      <c r="M503" s="128"/>
      <c r="N503" s="128"/>
      <c r="O503" s="128"/>
      <c r="P503" s="128"/>
      <c r="Q503" s="128"/>
      <c r="R503" s="128"/>
      <c r="S503" s="128"/>
      <c r="T503" s="128"/>
      <c r="U503" s="128"/>
      <c r="V503" s="128"/>
      <c r="W503" s="128"/>
      <c r="X503" s="128"/>
      <c r="Y503" s="128"/>
      <c r="Z503" s="128"/>
    </row>
    <row r="504" spans="1:26" ht="12.75" x14ac:dyDescent="0.2">
      <c r="A504" s="195"/>
      <c r="B504" s="195"/>
      <c r="C504" s="195"/>
      <c r="D504" s="121"/>
      <c r="E504" s="180"/>
      <c r="F504" s="121"/>
      <c r="G504" s="161"/>
      <c r="H504" s="128"/>
      <c r="I504" s="128"/>
      <c r="J504" s="128"/>
      <c r="K504" s="128"/>
      <c r="L504" s="126"/>
      <c r="M504" s="128"/>
      <c r="N504" s="128"/>
      <c r="O504" s="128"/>
      <c r="P504" s="128"/>
      <c r="Q504" s="128"/>
      <c r="R504" s="128"/>
      <c r="S504" s="128"/>
      <c r="T504" s="128"/>
      <c r="U504" s="128"/>
      <c r="V504" s="128"/>
      <c r="W504" s="128"/>
      <c r="X504" s="128"/>
      <c r="Y504" s="128"/>
      <c r="Z504" s="128"/>
    </row>
    <row r="505" spans="1:26" ht="12.75" x14ac:dyDescent="0.2">
      <c r="A505" s="195"/>
      <c r="B505" s="195"/>
      <c r="C505" s="195"/>
      <c r="D505" s="121"/>
      <c r="E505" s="180"/>
      <c r="F505" s="121"/>
      <c r="G505" s="161"/>
      <c r="H505" s="128"/>
      <c r="I505" s="128"/>
      <c r="J505" s="128"/>
      <c r="K505" s="128"/>
      <c r="L505" s="126"/>
      <c r="M505" s="128"/>
      <c r="N505" s="128"/>
      <c r="O505" s="128"/>
      <c r="P505" s="128"/>
      <c r="Q505" s="128"/>
      <c r="R505" s="128"/>
      <c r="S505" s="128"/>
      <c r="T505" s="128"/>
      <c r="U505" s="128"/>
      <c r="V505" s="128"/>
      <c r="W505" s="128"/>
      <c r="X505" s="128"/>
      <c r="Y505" s="128"/>
      <c r="Z505" s="128"/>
    </row>
    <row r="506" spans="1:26" ht="12.75" x14ac:dyDescent="0.2">
      <c r="A506" s="195"/>
      <c r="B506" s="195"/>
      <c r="C506" s="195"/>
      <c r="D506" s="121"/>
      <c r="E506" s="180"/>
      <c r="F506" s="121"/>
      <c r="G506" s="161"/>
      <c r="H506" s="128"/>
      <c r="I506" s="128"/>
      <c r="J506" s="128"/>
      <c r="K506" s="128"/>
      <c r="L506" s="126"/>
      <c r="M506" s="128"/>
      <c r="N506" s="128"/>
      <c r="O506" s="128"/>
      <c r="P506" s="128"/>
      <c r="Q506" s="128"/>
      <c r="R506" s="128"/>
      <c r="S506" s="128"/>
      <c r="T506" s="128"/>
      <c r="U506" s="128"/>
      <c r="V506" s="128"/>
      <c r="W506" s="128"/>
      <c r="X506" s="128"/>
      <c r="Y506" s="128"/>
      <c r="Z506" s="128"/>
    </row>
    <row r="507" spans="1:26" ht="12.75" x14ac:dyDescent="0.2">
      <c r="A507" s="195"/>
      <c r="B507" s="195"/>
      <c r="C507" s="195"/>
      <c r="D507" s="121"/>
      <c r="E507" s="180"/>
      <c r="F507" s="121"/>
      <c r="G507" s="161"/>
      <c r="H507" s="128"/>
      <c r="I507" s="128"/>
      <c r="J507" s="128"/>
      <c r="K507" s="128"/>
      <c r="L507" s="126"/>
      <c r="M507" s="128"/>
      <c r="N507" s="128"/>
      <c r="O507" s="128"/>
      <c r="P507" s="128"/>
      <c r="Q507" s="128"/>
      <c r="R507" s="128"/>
      <c r="S507" s="128"/>
      <c r="T507" s="128"/>
      <c r="U507" s="128"/>
      <c r="V507" s="128"/>
      <c r="W507" s="128"/>
      <c r="X507" s="128"/>
      <c r="Y507" s="128"/>
      <c r="Z507" s="128"/>
    </row>
    <row r="508" spans="1:26" ht="12.75" x14ac:dyDescent="0.2">
      <c r="A508" s="195"/>
      <c r="B508" s="195"/>
      <c r="C508" s="195"/>
      <c r="D508" s="121"/>
      <c r="E508" s="180"/>
      <c r="F508" s="121"/>
      <c r="G508" s="161"/>
      <c r="H508" s="128"/>
      <c r="I508" s="128"/>
      <c r="J508" s="128"/>
      <c r="K508" s="128"/>
      <c r="L508" s="126"/>
      <c r="M508" s="128"/>
      <c r="N508" s="128"/>
      <c r="O508" s="128"/>
      <c r="P508" s="128"/>
      <c r="Q508" s="128"/>
      <c r="R508" s="128"/>
      <c r="S508" s="128"/>
      <c r="T508" s="128"/>
      <c r="U508" s="128"/>
      <c r="V508" s="128"/>
      <c r="W508" s="128"/>
      <c r="X508" s="128"/>
      <c r="Y508" s="128"/>
      <c r="Z508" s="128"/>
    </row>
    <row r="509" spans="1:26" ht="12.75" x14ac:dyDescent="0.2">
      <c r="A509" s="195"/>
      <c r="B509" s="195"/>
      <c r="C509" s="195"/>
      <c r="D509" s="121"/>
      <c r="E509" s="180"/>
      <c r="F509" s="121"/>
      <c r="G509" s="161"/>
      <c r="H509" s="128"/>
      <c r="I509" s="128"/>
      <c r="J509" s="128"/>
      <c r="K509" s="128"/>
      <c r="L509" s="126"/>
      <c r="M509" s="128"/>
      <c r="N509" s="128"/>
      <c r="O509" s="128"/>
      <c r="P509" s="128"/>
      <c r="Q509" s="128"/>
      <c r="R509" s="128"/>
      <c r="S509" s="128"/>
      <c r="T509" s="128"/>
      <c r="U509" s="128"/>
      <c r="V509" s="128"/>
      <c r="W509" s="128"/>
      <c r="X509" s="128"/>
      <c r="Y509" s="128"/>
      <c r="Z509" s="128"/>
    </row>
    <row r="510" spans="1:26" ht="12.75" x14ac:dyDescent="0.2">
      <c r="A510" s="195"/>
      <c r="B510" s="195"/>
      <c r="C510" s="195"/>
      <c r="D510" s="121"/>
      <c r="E510" s="180"/>
      <c r="F510" s="121"/>
      <c r="G510" s="161"/>
      <c r="H510" s="128"/>
      <c r="I510" s="128"/>
      <c r="J510" s="128"/>
      <c r="K510" s="128"/>
      <c r="L510" s="126"/>
      <c r="M510" s="128"/>
      <c r="N510" s="128"/>
      <c r="O510" s="128"/>
      <c r="P510" s="128"/>
      <c r="Q510" s="128"/>
      <c r="R510" s="128"/>
      <c r="S510" s="128"/>
      <c r="T510" s="128"/>
      <c r="U510" s="128"/>
      <c r="V510" s="128"/>
      <c r="W510" s="128"/>
      <c r="X510" s="128"/>
      <c r="Y510" s="128"/>
      <c r="Z510" s="128"/>
    </row>
    <row r="511" spans="1:26" ht="12.75" x14ac:dyDescent="0.2">
      <c r="A511" s="195"/>
      <c r="B511" s="195"/>
      <c r="C511" s="195"/>
      <c r="D511" s="121"/>
      <c r="E511" s="180"/>
      <c r="F511" s="121"/>
      <c r="G511" s="161"/>
      <c r="H511" s="128"/>
      <c r="I511" s="128"/>
      <c r="J511" s="128"/>
      <c r="K511" s="128"/>
      <c r="L511" s="126"/>
      <c r="M511" s="128"/>
      <c r="N511" s="128"/>
      <c r="O511" s="128"/>
      <c r="P511" s="128"/>
      <c r="Q511" s="128"/>
      <c r="R511" s="128"/>
      <c r="S511" s="128"/>
      <c r="T511" s="128"/>
      <c r="U511" s="128"/>
      <c r="V511" s="128"/>
      <c r="W511" s="128"/>
      <c r="X511" s="128"/>
      <c r="Y511" s="128"/>
      <c r="Z511" s="128"/>
    </row>
    <row r="512" spans="1:26" ht="12.75" x14ac:dyDescent="0.2">
      <c r="A512" s="195"/>
      <c r="B512" s="195"/>
      <c r="C512" s="195"/>
      <c r="D512" s="121"/>
      <c r="E512" s="180"/>
      <c r="F512" s="121"/>
      <c r="G512" s="161"/>
      <c r="H512" s="128"/>
      <c r="I512" s="128"/>
      <c r="J512" s="128"/>
      <c r="K512" s="128"/>
      <c r="L512" s="126"/>
      <c r="M512" s="128"/>
      <c r="N512" s="128"/>
      <c r="O512" s="128"/>
      <c r="P512" s="128"/>
      <c r="Q512" s="128"/>
      <c r="R512" s="128"/>
      <c r="S512" s="128"/>
      <c r="T512" s="128"/>
      <c r="U512" s="128"/>
      <c r="V512" s="128"/>
      <c r="W512" s="128"/>
      <c r="X512" s="128"/>
      <c r="Y512" s="128"/>
      <c r="Z512" s="128"/>
    </row>
    <row r="513" spans="1:26" ht="12.75" x14ac:dyDescent="0.2">
      <c r="A513" s="195"/>
      <c r="B513" s="195"/>
      <c r="C513" s="195"/>
      <c r="D513" s="121"/>
      <c r="E513" s="180"/>
      <c r="F513" s="121"/>
      <c r="G513" s="161"/>
      <c r="H513" s="128"/>
      <c r="I513" s="128"/>
      <c r="J513" s="128"/>
      <c r="K513" s="128"/>
      <c r="L513" s="126"/>
      <c r="M513" s="128"/>
      <c r="N513" s="128"/>
      <c r="O513" s="128"/>
      <c r="P513" s="128"/>
      <c r="Q513" s="128"/>
      <c r="R513" s="128"/>
      <c r="S513" s="128"/>
      <c r="T513" s="128"/>
      <c r="U513" s="128"/>
      <c r="V513" s="128"/>
      <c r="W513" s="128"/>
      <c r="X513" s="128"/>
      <c r="Y513" s="128"/>
      <c r="Z513" s="128"/>
    </row>
    <row r="514" spans="1:26" ht="12.75" x14ac:dyDescent="0.2">
      <c r="A514" s="195"/>
      <c r="B514" s="195"/>
      <c r="C514" s="195"/>
      <c r="D514" s="121"/>
      <c r="E514" s="180"/>
      <c r="F514" s="121"/>
      <c r="G514" s="161"/>
      <c r="H514" s="128"/>
      <c r="I514" s="128"/>
      <c r="J514" s="128"/>
      <c r="K514" s="128"/>
      <c r="L514" s="126"/>
      <c r="M514" s="128"/>
      <c r="N514" s="128"/>
      <c r="O514" s="128"/>
      <c r="P514" s="128"/>
      <c r="Q514" s="128"/>
      <c r="R514" s="128"/>
      <c r="S514" s="128"/>
      <c r="T514" s="128"/>
      <c r="U514" s="128"/>
      <c r="V514" s="128"/>
      <c r="W514" s="128"/>
      <c r="X514" s="128"/>
      <c r="Y514" s="128"/>
      <c r="Z514" s="128"/>
    </row>
    <row r="515" spans="1:26" ht="12.75" x14ac:dyDescent="0.2">
      <c r="A515" s="195"/>
      <c r="B515" s="195"/>
      <c r="C515" s="195"/>
      <c r="D515" s="121"/>
      <c r="E515" s="180"/>
      <c r="F515" s="121"/>
      <c r="G515" s="161"/>
      <c r="H515" s="128"/>
      <c r="I515" s="128"/>
      <c r="J515" s="128"/>
      <c r="K515" s="128"/>
      <c r="L515" s="126"/>
      <c r="M515" s="128"/>
      <c r="N515" s="128"/>
      <c r="O515" s="128"/>
      <c r="P515" s="128"/>
      <c r="Q515" s="128"/>
      <c r="R515" s="128"/>
      <c r="S515" s="128"/>
      <c r="T515" s="128"/>
      <c r="U515" s="128"/>
      <c r="V515" s="128"/>
      <c r="W515" s="128"/>
      <c r="X515" s="128"/>
      <c r="Y515" s="128"/>
      <c r="Z515" s="128"/>
    </row>
    <row r="516" spans="1:26" ht="12.75" x14ac:dyDescent="0.2">
      <c r="A516" s="195"/>
      <c r="B516" s="195"/>
      <c r="C516" s="195"/>
      <c r="D516" s="121"/>
      <c r="E516" s="180"/>
      <c r="F516" s="121"/>
      <c r="G516" s="161"/>
      <c r="H516" s="128"/>
      <c r="I516" s="128"/>
      <c r="J516" s="128"/>
      <c r="K516" s="128"/>
      <c r="L516" s="126"/>
      <c r="M516" s="128"/>
      <c r="N516" s="128"/>
      <c r="O516" s="128"/>
      <c r="P516" s="128"/>
      <c r="Q516" s="128"/>
      <c r="R516" s="128"/>
      <c r="S516" s="128"/>
      <c r="T516" s="128"/>
      <c r="U516" s="128"/>
      <c r="V516" s="128"/>
      <c r="W516" s="128"/>
      <c r="X516" s="128"/>
      <c r="Y516" s="128"/>
      <c r="Z516" s="128"/>
    </row>
    <row r="517" spans="1:26" ht="12.75" x14ac:dyDescent="0.2">
      <c r="A517" s="195"/>
      <c r="B517" s="195"/>
      <c r="C517" s="195"/>
      <c r="D517" s="121"/>
      <c r="E517" s="180"/>
      <c r="F517" s="121"/>
      <c r="G517" s="161"/>
      <c r="H517" s="128"/>
      <c r="I517" s="128"/>
      <c r="J517" s="128"/>
      <c r="K517" s="128"/>
      <c r="L517" s="126"/>
      <c r="M517" s="128"/>
      <c r="N517" s="128"/>
      <c r="O517" s="128"/>
      <c r="P517" s="128"/>
      <c r="Q517" s="128"/>
      <c r="R517" s="128"/>
      <c r="S517" s="128"/>
      <c r="T517" s="128"/>
      <c r="U517" s="128"/>
      <c r="V517" s="128"/>
      <c r="W517" s="128"/>
      <c r="X517" s="128"/>
      <c r="Y517" s="128"/>
      <c r="Z517" s="128"/>
    </row>
    <row r="518" spans="1:26" ht="12.75" x14ac:dyDescent="0.2">
      <c r="A518" s="195"/>
      <c r="B518" s="195"/>
      <c r="C518" s="195"/>
      <c r="D518" s="121"/>
      <c r="E518" s="180"/>
      <c r="F518" s="121"/>
      <c r="G518" s="161"/>
      <c r="H518" s="128"/>
      <c r="I518" s="128"/>
      <c r="J518" s="128"/>
      <c r="K518" s="128"/>
      <c r="L518" s="126"/>
      <c r="M518" s="128"/>
      <c r="N518" s="128"/>
      <c r="O518" s="128"/>
      <c r="P518" s="128"/>
      <c r="Q518" s="128"/>
      <c r="R518" s="128"/>
      <c r="S518" s="128"/>
      <c r="T518" s="128"/>
      <c r="U518" s="128"/>
      <c r="V518" s="128"/>
      <c r="W518" s="128"/>
      <c r="X518" s="128"/>
      <c r="Y518" s="128"/>
      <c r="Z518" s="128"/>
    </row>
    <row r="519" spans="1:26" ht="12.75" x14ac:dyDescent="0.2">
      <c r="A519" s="195"/>
      <c r="B519" s="195"/>
      <c r="C519" s="195"/>
      <c r="D519" s="121"/>
      <c r="E519" s="180"/>
      <c r="F519" s="121"/>
      <c r="G519" s="161"/>
      <c r="H519" s="128"/>
      <c r="I519" s="128"/>
      <c r="J519" s="128"/>
      <c r="K519" s="128"/>
      <c r="L519" s="126"/>
      <c r="M519" s="128"/>
      <c r="N519" s="128"/>
      <c r="O519" s="128"/>
      <c r="P519" s="128"/>
      <c r="Q519" s="128"/>
      <c r="R519" s="128"/>
      <c r="S519" s="128"/>
      <c r="T519" s="128"/>
      <c r="U519" s="128"/>
      <c r="V519" s="128"/>
      <c r="W519" s="128"/>
      <c r="X519" s="128"/>
      <c r="Y519" s="128"/>
      <c r="Z519" s="128"/>
    </row>
    <row r="520" spans="1:26" ht="12.75" x14ac:dyDescent="0.2">
      <c r="A520" s="195"/>
      <c r="B520" s="195"/>
      <c r="C520" s="195"/>
      <c r="D520" s="121"/>
      <c r="E520" s="180"/>
      <c r="F520" s="121"/>
      <c r="G520" s="161"/>
      <c r="H520" s="128"/>
      <c r="I520" s="128"/>
      <c r="J520" s="128"/>
      <c r="K520" s="128"/>
      <c r="L520" s="126"/>
      <c r="M520" s="128"/>
      <c r="N520" s="128"/>
      <c r="O520" s="128"/>
      <c r="P520" s="128"/>
      <c r="Q520" s="128"/>
      <c r="R520" s="128"/>
      <c r="S520" s="128"/>
      <c r="T520" s="128"/>
      <c r="U520" s="128"/>
      <c r="V520" s="128"/>
      <c r="W520" s="128"/>
      <c r="X520" s="128"/>
      <c r="Y520" s="128"/>
      <c r="Z520" s="128"/>
    </row>
    <row r="521" spans="1:26" ht="12.75" x14ac:dyDescent="0.2">
      <c r="A521" s="195"/>
      <c r="B521" s="195"/>
      <c r="C521" s="195"/>
      <c r="D521" s="121"/>
      <c r="E521" s="180"/>
      <c r="F521" s="121"/>
      <c r="G521" s="161"/>
      <c r="H521" s="128"/>
      <c r="I521" s="128"/>
      <c r="J521" s="128"/>
      <c r="K521" s="128"/>
      <c r="L521" s="126"/>
      <c r="M521" s="128"/>
      <c r="N521" s="128"/>
      <c r="O521" s="128"/>
      <c r="P521" s="128"/>
      <c r="Q521" s="128"/>
      <c r="R521" s="128"/>
      <c r="S521" s="128"/>
      <c r="T521" s="128"/>
      <c r="U521" s="128"/>
      <c r="V521" s="128"/>
      <c r="W521" s="128"/>
      <c r="X521" s="128"/>
      <c r="Y521" s="128"/>
      <c r="Z521" s="128"/>
    </row>
    <row r="522" spans="1:26" ht="12.75" x14ac:dyDescent="0.2">
      <c r="A522" s="195"/>
      <c r="B522" s="195"/>
      <c r="C522" s="195"/>
      <c r="D522" s="121"/>
      <c r="E522" s="180"/>
      <c r="F522" s="121"/>
      <c r="G522" s="161"/>
      <c r="H522" s="128"/>
      <c r="I522" s="128"/>
      <c r="J522" s="128"/>
      <c r="K522" s="128"/>
      <c r="L522" s="126"/>
      <c r="M522" s="128"/>
      <c r="N522" s="128"/>
      <c r="O522" s="128"/>
      <c r="P522" s="128"/>
      <c r="Q522" s="128"/>
      <c r="R522" s="128"/>
      <c r="S522" s="128"/>
      <c r="T522" s="128"/>
      <c r="U522" s="128"/>
      <c r="V522" s="128"/>
      <c r="W522" s="128"/>
      <c r="X522" s="128"/>
      <c r="Y522" s="128"/>
      <c r="Z522" s="128"/>
    </row>
    <row r="523" spans="1:26" ht="12.75" x14ac:dyDescent="0.2">
      <c r="A523" s="195"/>
      <c r="B523" s="195"/>
      <c r="C523" s="195"/>
      <c r="D523" s="121"/>
      <c r="E523" s="180"/>
      <c r="F523" s="121"/>
      <c r="G523" s="161"/>
      <c r="H523" s="128"/>
      <c r="I523" s="128"/>
      <c r="J523" s="128"/>
      <c r="K523" s="128"/>
      <c r="L523" s="126"/>
      <c r="M523" s="128"/>
      <c r="N523" s="128"/>
      <c r="O523" s="128"/>
      <c r="P523" s="128"/>
      <c r="Q523" s="128"/>
      <c r="R523" s="128"/>
      <c r="S523" s="128"/>
      <c r="T523" s="128"/>
      <c r="U523" s="128"/>
      <c r="V523" s="128"/>
      <c r="W523" s="128"/>
      <c r="X523" s="128"/>
      <c r="Y523" s="128"/>
      <c r="Z523" s="128"/>
    </row>
    <row r="524" spans="1:26" ht="12.75" x14ac:dyDescent="0.2">
      <c r="A524" s="195"/>
      <c r="B524" s="195"/>
      <c r="C524" s="195"/>
      <c r="D524" s="121"/>
      <c r="E524" s="180"/>
      <c r="F524" s="121"/>
      <c r="G524" s="161"/>
      <c r="H524" s="128"/>
      <c r="I524" s="128"/>
      <c r="J524" s="128"/>
      <c r="K524" s="128"/>
      <c r="L524" s="126"/>
      <c r="M524" s="128"/>
      <c r="N524" s="128"/>
      <c r="O524" s="128"/>
      <c r="P524" s="128"/>
      <c r="Q524" s="128"/>
      <c r="R524" s="128"/>
      <c r="S524" s="128"/>
      <c r="T524" s="128"/>
      <c r="U524" s="128"/>
      <c r="V524" s="128"/>
      <c r="W524" s="128"/>
      <c r="X524" s="128"/>
      <c r="Y524" s="128"/>
      <c r="Z524" s="128"/>
    </row>
    <row r="525" spans="1:26" ht="12.75" x14ac:dyDescent="0.2">
      <c r="A525" s="195"/>
      <c r="B525" s="195"/>
      <c r="C525" s="195"/>
      <c r="D525" s="121"/>
      <c r="E525" s="180"/>
      <c r="F525" s="121"/>
      <c r="G525" s="161"/>
      <c r="H525" s="128"/>
      <c r="I525" s="128"/>
      <c r="J525" s="128"/>
      <c r="K525" s="128"/>
      <c r="L525" s="126"/>
      <c r="M525" s="128"/>
      <c r="N525" s="128"/>
      <c r="O525" s="128"/>
      <c r="P525" s="128"/>
      <c r="Q525" s="128"/>
      <c r="R525" s="128"/>
      <c r="S525" s="128"/>
      <c r="T525" s="128"/>
      <c r="U525" s="128"/>
      <c r="V525" s="128"/>
      <c r="W525" s="128"/>
      <c r="X525" s="128"/>
      <c r="Y525" s="128"/>
      <c r="Z525" s="128"/>
    </row>
    <row r="526" spans="1:26" ht="12.75" x14ac:dyDescent="0.2">
      <c r="A526" s="195"/>
      <c r="B526" s="195"/>
      <c r="C526" s="195"/>
      <c r="D526" s="121"/>
      <c r="E526" s="180"/>
      <c r="F526" s="121"/>
      <c r="G526" s="161"/>
      <c r="H526" s="128"/>
      <c r="I526" s="128"/>
      <c r="J526" s="128"/>
      <c r="K526" s="128"/>
      <c r="L526" s="126"/>
      <c r="M526" s="128"/>
      <c r="N526" s="128"/>
      <c r="O526" s="128"/>
      <c r="P526" s="128"/>
      <c r="Q526" s="128"/>
      <c r="R526" s="128"/>
      <c r="S526" s="128"/>
      <c r="T526" s="128"/>
      <c r="U526" s="128"/>
      <c r="V526" s="128"/>
      <c r="W526" s="128"/>
      <c r="X526" s="128"/>
      <c r="Y526" s="128"/>
      <c r="Z526" s="128"/>
    </row>
    <row r="527" spans="1:26" ht="12.75" x14ac:dyDescent="0.2">
      <c r="A527" s="195"/>
      <c r="B527" s="195"/>
      <c r="C527" s="195"/>
      <c r="D527" s="121"/>
      <c r="E527" s="180"/>
      <c r="F527" s="121"/>
      <c r="G527" s="161"/>
      <c r="H527" s="128"/>
      <c r="I527" s="128"/>
      <c r="J527" s="128"/>
      <c r="K527" s="128"/>
      <c r="L527" s="126"/>
      <c r="M527" s="128"/>
      <c r="N527" s="128"/>
      <c r="O527" s="128"/>
      <c r="P527" s="128"/>
      <c r="Q527" s="128"/>
      <c r="R527" s="128"/>
      <c r="S527" s="128"/>
      <c r="T527" s="128"/>
      <c r="U527" s="128"/>
      <c r="V527" s="128"/>
      <c r="W527" s="128"/>
      <c r="X527" s="128"/>
      <c r="Y527" s="128"/>
      <c r="Z527" s="128"/>
    </row>
    <row r="528" spans="1:26" ht="12.75" x14ac:dyDescent="0.2">
      <c r="A528" s="195"/>
      <c r="B528" s="195"/>
      <c r="C528" s="195"/>
      <c r="D528" s="121"/>
      <c r="E528" s="180"/>
      <c r="F528" s="121"/>
      <c r="G528" s="161"/>
      <c r="H528" s="128"/>
      <c r="I528" s="128"/>
      <c r="J528" s="128"/>
      <c r="K528" s="128"/>
      <c r="L528" s="126"/>
      <c r="M528" s="128"/>
      <c r="N528" s="128"/>
      <c r="O528" s="128"/>
      <c r="P528" s="128"/>
      <c r="Q528" s="128"/>
      <c r="R528" s="128"/>
      <c r="S528" s="128"/>
      <c r="T528" s="128"/>
      <c r="U528" s="128"/>
      <c r="V528" s="128"/>
      <c r="W528" s="128"/>
      <c r="X528" s="128"/>
      <c r="Y528" s="128"/>
      <c r="Z528" s="128"/>
    </row>
    <row r="529" spans="1:26" ht="12.75" x14ac:dyDescent="0.2">
      <c r="A529" s="195"/>
      <c r="B529" s="195"/>
      <c r="C529" s="195"/>
      <c r="D529" s="121"/>
      <c r="E529" s="180"/>
      <c r="F529" s="121"/>
      <c r="G529" s="161"/>
      <c r="H529" s="128"/>
      <c r="I529" s="128"/>
      <c r="J529" s="128"/>
      <c r="K529" s="128"/>
      <c r="L529" s="126"/>
      <c r="M529" s="128"/>
      <c r="N529" s="128"/>
      <c r="O529" s="128"/>
      <c r="P529" s="128"/>
      <c r="Q529" s="128"/>
      <c r="R529" s="128"/>
      <c r="S529" s="128"/>
      <c r="T529" s="128"/>
      <c r="U529" s="128"/>
      <c r="V529" s="128"/>
      <c r="W529" s="128"/>
      <c r="X529" s="128"/>
      <c r="Y529" s="128"/>
      <c r="Z529" s="128"/>
    </row>
    <row r="530" spans="1:26" ht="12.75" x14ac:dyDescent="0.2">
      <c r="A530" s="195"/>
      <c r="B530" s="195"/>
      <c r="C530" s="195"/>
      <c r="D530" s="121"/>
      <c r="E530" s="180"/>
      <c r="F530" s="121"/>
      <c r="G530" s="161"/>
      <c r="H530" s="128"/>
      <c r="I530" s="128"/>
      <c r="J530" s="128"/>
      <c r="K530" s="128"/>
      <c r="L530" s="126"/>
      <c r="M530" s="128"/>
      <c r="N530" s="128"/>
      <c r="O530" s="128"/>
      <c r="P530" s="128"/>
      <c r="Q530" s="128"/>
      <c r="R530" s="128"/>
      <c r="S530" s="128"/>
      <c r="T530" s="128"/>
      <c r="U530" s="128"/>
      <c r="V530" s="128"/>
      <c r="W530" s="128"/>
      <c r="X530" s="128"/>
      <c r="Y530" s="128"/>
      <c r="Z530" s="128"/>
    </row>
    <row r="531" spans="1:26" ht="12.75" x14ac:dyDescent="0.2">
      <c r="A531" s="195"/>
      <c r="B531" s="195"/>
      <c r="C531" s="195"/>
      <c r="D531" s="121"/>
      <c r="E531" s="180"/>
      <c r="F531" s="121"/>
      <c r="G531" s="161"/>
      <c r="H531" s="128"/>
      <c r="I531" s="128"/>
      <c r="J531" s="128"/>
      <c r="K531" s="128"/>
      <c r="L531" s="126"/>
      <c r="M531" s="128"/>
      <c r="N531" s="128"/>
      <c r="O531" s="128"/>
      <c r="P531" s="128"/>
      <c r="Q531" s="128"/>
      <c r="R531" s="128"/>
      <c r="S531" s="128"/>
      <c r="T531" s="128"/>
      <c r="U531" s="128"/>
      <c r="V531" s="128"/>
      <c r="W531" s="128"/>
      <c r="X531" s="128"/>
      <c r="Y531" s="128"/>
      <c r="Z531" s="128"/>
    </row>
    <row r="532" spans="1:26" ht="12.75" x14ac:dyDescent="0.2">
      <c r="A532" s="195"/>
      <c r="B532" s="195"/>
      <c r="C532" s="195"/>
      <c r="D532" s="121"/>
      <c r="E532" s="180"/>
      <c r="F532" s="121"/>
      <c r="G532" s="161"/>
      <c r="H532" s="128"/>
      <c r="I532" s="128"/>
      <c r="J532" s="128"/>
      <c r="K532" s="128"/>
      <c r="L532" s="126"/>
      <c r="M532" s="128"/>
      <c r="N532" s="128"/>
      <c r="O532" s="128"/>
      <c r="P532" s="128"/>
      <c r="Q532" s="128"/>
      <c r="R532" s="128"/>
      <c r="S532" s="128"/>
      <c r="T532" s="128"/>
      <c r="U532" s="128"/>
      <c r="V532" s="128"/>
      <c r="W532" s="128"/>
      <c r="X532" s="128"/>
      <c r="Y532" s="128"/>
      <c r="Z532" s="128"/>
    </row>
    <row r="533" spans="1:26" ht="12.75" x14ac:dyDescent="0.2">
      <c r="A533" s="195"/>
      <c r="B533" s="195"/>
      <c r="C533" s="195"/>
      <c r="D533" s="121"/>
      <c r="E533" s="180"/>
      <c r="F533" s="121"/>
      <c r="G533" s="161"/>
      <c r="H533" s="128"/>
      <c r="I533" s="128"/>
      <c r="J533" s="128"/>
      <c r="K533" s="128"/>
      <c r="L533" s="126"/>
      <c r="M533" s="128"/>
      <c r="N533" s="128"/>
      <c r="O533" s="128"/>
      <c r="P533" s="128"/>
      <c r="Q533" s="128"/>
      <c r="R533" s="128"/>
      <c r="S533" s="128"/>
      <c r="T533" s="128"/>
      <c r="U533" s="128"/>
      <c r="V533" s="128"/>
      <c r="W533" s="128"/>
      <c r="X533" s="128"/>
      <c r="Y533" s="128"/>
      <c r="Z533" s="128"/>
    </row>
    <row r="534" spans="1:26" ht="12.75" x14ac:dyDescent="0.2">
      <c r="A534" s="195"/>
      <c r="B534" s="195"/>
      <c r="C534" s="195"/>
      <c r="D534" s="121"/>
      <c r="E534" s="180"/>
      <c r="F534" s="121"/>
      <c r="G534" s="161"/>
      <c r="H534" s="128"/>
      <c r="I534" s="128"/>
      <c r="J534" s="128"/>
      <c r="K534" s="128"/>
      <c r="L534" s="126"/>
      <c r="M534" s="128"/>
      <c r="N534" s="128"/>
      <c r="O534" s="128"/>
      <c r="P534" s="128"/>
      <c r="Q534" s="128"/>
      <c r="R534" s="128"/>
      <c r="S534" s="128"/>
      <c r="T534" s="128"/>
      <c r="U534" s="128"/>
      <c r="V534" s="128"/>
      <c r="W534" s="128"/>
      <c r="X534" s="128"/>
      <c r="Y534" s="128"/>
      <c r="Z534" s="128"/>
    </row>
    <row r="535" spans="1:26" ht="12.75" x14ac:dyDescent="0.2">
      <c r="A535" s="195"/>
      <c r="B535" s="195"/>
      <c r="C535" s="195"/>
      <c r="D535" s="121"/>
      <c r="E535" s="180"/>
      <c r="F535" s="121"/>
      <c r="G535" s="161"/>
      <c r="H535" s="128"/>
      <c r="I535" s="128"/>
      <c r="J535" s="128"/>
      <c r="K535" s="128"/>
      <c r="L535" s="126"/>
      <c r="M535" s="128"/>
      <c r="N535" s="128"/>
      <c r="O535" s="128"/>
      <c r="P535" s="128"/>
      <c r="Q535" s="128"/>
      <c r="R535" s="128"/>
      <c r="S535" s="128"/>
      <c r="T535" s="128"/>
      <c r="U535" s="128"/>
      <c r="V535" s="128"/>
      <c r="W535" s="128"/>
      <c r="X535" s="128"/>
      <c r="Y535" s="128"/>
      <c r="Z535" s="128"/>
    </row>
    <row r="536" spans="1:26" ht="12.75" x14ac:dyDescent="0.2">
      <c r="A536" s="195"/>
      <c r="B536" s="195"/>
      <c r="C536" s="195"/>
      <c r="D536" s="121"/>
      <c r="E536" s="180"/>
      <c r="F536" s="121"/>
      <c r="G536" s="161"/>
      <c r="H536" s="128"/>
      <c r="I536" s="128"/>
      <c r="J536" s="128"/>
      <c r="K536" s="128"/>
      <c r="L536" s="126"/>
      <c r="M536" s="128"/>
      <c r="N536" s="128"/>
      <c r="O536" s="128"/>
      <c r="P536" s="128"/>
      <c r="Q536" s="128"/>
      <c r="R536" s="128"/>
      <c r="S536" s="128"/>
      <c r="T536" s="128"/>
      <c r="U536" s="128"/>
      <c r="V536" s="128"/>
      <c r="W536" s="128"/>
      <c r="X536" s="128"/>
      <c r="Y536" s="128"/>
      <c r="Z536" s="128"/>
    </row>
    <row r="537" spans="1:26" ht="12.75" x14ac:dyDescent="0.2">
      <c r="A537" s="195"/>
      <c r="B537" s="195"/>
      <c r="C537" s="195"/>
      <c r="D537" s="121"/>
      <c r="E537" s="180"/>
      <c r="F537" s="121"/>
      <c r="G537" s="161"/>
      <c r="H537" s="128"/>
      <c r="I537" s="128"/>
      <c r="J537" s="128"/>
      <c r="K537" s="128"/>
      <c r="L537" s="126"/>
      <c r="M537" s="128"/>
      <c r="N537" s="128"/>
      <c r="O537" s="128"/>
      <c r="P537" s="128"/>
      <c r="Q537" s="128"/>
      <c r="R537" s="128"/>
      <c r="S537" s="128"/>
      <c r="T537" s="128"/>
      <c r="U537" s="128"/>
      <c r="V537" s="128"/>
      <c r="W537" s="128"/>
      <c r="X537" s="128"/>
      <c r="Y537" s="128"/>
      <c r="Z537" s="128"/>
    </row>
    <row r="538" spans="1:26" ht="12.75" x14ac:dyDescent="0.2">
      <c r="A538" s="195"/>
      <c r="B538" s="195"/>
      <c r="C538" s="195"/>
      <c r="D538" s="121"/>
      <c r="E538" s="180"/>
      <c r="F538" s="121"/>
      <c r="G538" s="161"/>
      <c r="H538" s="128"/>
      <c r="I538" s="128"/>
      <c r="J538" s="128"/>
      <c r="K538" s="128"/>
      <c r="L538" s="126"/>
      <c r="M538" s="128"/>
      <c r="N538" s="128"/>
      <c r="O538" s="128"/>
      <c r="P538" s="128"/>
      <c r="Q538" s="128"/>
      <c r="R538" s="128"/>
      <c r="S538" s="128"/>
      <c r="T538" s="128"/>
      <c r="U538" s="128"/>
      <c r="V538" s="128"/>
      <c r="W538" s="128"/>
      <c r="X538" s="128"/>
      <c r="Y538" s="128"/>
      <c r="Z538" s="128"/>
    </row>
    <row r="539" spans="1:26" ht="12.75" x14ac:dyDescent="0.2">
      <c r="A539" s="195"/>
      <c r="B539" s="195"/>
      <c r="C539" s="195"/>
      <c r="D539" s="121"/>
      <c r="E539" s="180"/>
      <c r="F539" s="121"/>
      <c r="G539" s="161"/>
      <c r="H539" s="128"/>
      <c r="I539" s="128"/>
      <c r="J539" s="128"/>
      <c r="K539" s="128"/>
      <c r="L539" s="126"/>
      <c r="M539" s="128"/>
      <c r="N539" s="128"/>
      <c r="O539" s="128"/>
      <c r="P539" s="128"/>
      <c r="Q539" s="128"/>
      <c r="R539" s="128"/>
      <c r="S539" s="128"/>
      <c r="T539" s="128"/>
      <c r="U539" s="128"/>
      <c r="V539" s="128"/>
      <c r="W539" s="128"/>
      <c r="X539" s="128"/>
      <c r="Y539" s="128"/>
      <c r="Z539" s="128"/>
    </row>
    <row r="540" spans="1:26" ht="12.75" x14ac:dyDescent="0.2">
      <c r="A540" s="195"/>
      <c r="B540" s="195"/>
      <c r="C540" s="195"/>
      <c r="D540" s="121"/>
      <c r="E540" s="180"/>
      <c r="F540" s="121"/>
      <c r="G540" s="161"/>
      <c r="H540" s="128"/>
      <c r="I540" s="128"/>
      <c r="J540" s="128"/>
      <c r="K540" s="128"/>
      <c r="L540" s="126"/>
      <c r="M540" s="128"/>
      <c r="N540" s="128"/>
      <c r="O540" s="128"/>
      <c r="P540" s="128"/>
      <c r="Q540" s="128"/>
      <c r="R540" s="128"/>
      <c r="S540" s="128"/>
      <c r="T540" s="128"/>
      <c r="U540" s="128"/>
      <c r="V540" s="128"/>
      <c r="W540" s="128"/>
      <c r="X540" s="128"/>
      <c r="Y540" s="128"/>
      <c r="Z540" s="128"/>
    </row>
    <row r="541" spans="1:26" ht="12.75" x14ac:dyDescent="0.2">
      <c r="A541" s="195"/>
      <c r="B541" s="195"/>
      <c r="C541" s="195"/>
      <c r="D541" s="121"/>
      <c r="E541" s="180"/>
      <c r="F541" s="121"/>
      <c r="G541" s="161"/>
      <c r="H541" s="128"/>
      <c r="I541" s="128"/>
      <c r="J541" s="128"/>
      <c r="K541" s="128"/>
      <c r="L541" s="126"/>
      <c r="M541" s="128"/>
      <c r="N541" s="128"/>
      <c r="O541" s="128"/>
      <c r="P541" s="128"/>
      <c r="Q541" s="128"/>
      <c r="R541" s="128"/>
      <c r="S541" s="128"/>
      <c r="T541" s="128"/>
      <c r="U541" s="128"/>
      <c r="V541" s="128"/>
      <c r="W541" s="128"/>
      <c r="X541" s="128"/>
      <c r="Y541" s="128"/>
      <c r="Z541" s="128"/>
    </row>
    <row r="542" spans="1:26" ht="12.75" x14ac:dyDescent="0.2">
      <c r="A542" s="195"/>
      <c r="B542" s="195"/>
      <c r="C542" s="195"/>
      <c r="D542" s="121"/>
      <c r="E542" s="180"/>
      <c r="F542" s="121"/>
      <c r="G542" s="161"/>
      <c r="H542" s="128"/>
      <c r="I542" s="128"/>
      <c r="J542" s="128"/>
      <c r="K542" s="128"/>
      <c r="L542" s="126"/>
      <c r="M542" s="128"/>
      <c r="N542" s="128"/>
      <c r="O542" s="128"/>
      <c r="P542" s="128"/>
      <c r="Q542" s="128"/>
      <c r="R542" s="128"/>
      <c r="S542" s="128"/>
      <c r="T542" s="128"/>
      <c r="U542" s="128"/>
      <c r="V542" s="128"/>
      <c r="W542" s="128"/>
      <c r="X542" s="128"/>
      <c r="Y542" s="128"/>
      <c r="Z542" s="128"/>
    </row>
    <row r="543" spans="1:26" ht="12.75" x14ac:dyDescent="0.2">
      <c r="A543" s="195"/>
      <c r="B543" s="195"/>
      <c r="C543" s="195"/>
      <c r="D543" s="121"/>
      <c r="E543" s="180"/>
      <c r="F543" s="121"/>
      <c r="G543" s="161"/>
      <c r="H543" s="128"/>
      <c r="I543" s="128"/>
      <c r="J543" s="128"/>
      <c r="K543" s="128"/>
      <c r="L543" s="126"/>
      <c r="M543" s="128"/>
      <c r="N543" s="128"/>
      <c r="O543" s="128"/>
      <c r="P543" s="128"/>
      <c r="Q543" s="128"/>
      <c r="R543" s="128"/>
      <c r="S543" s="128"/>
      <c r="T543" s="128"/>
      <c r="U543" s="128"/>
      <c r="V543" s="128"/>
      <c r="W543" s="128"/>
      <c r="X543" s="128"/>
      <c r="Y543" s="128"/>
      <c r="Z543" s="128"/>
    </row>
    <row r="544" spans="1:26" ht="12.75" x14ac:dyDescent="0.2">
      <c r="A544" s="195"/>
      <c r="B544" s="195"/>
      <c r="C544" s="195"/>
      <c r="D544" s="121"/>
      <c r="E544" s="180"/>
      <c r="F544" s="121"/>
      <c r="G544" s="161"/>
      <c r="H544" s="128"/>
      <c r="I544" s="128"/>
      <c r="J544" s="128"/>
      <c r="K544" s="128"/>
      <c r="L544" s="126"/>
      <c r="M544" s="128"/>
      <c r="N544" s="128"/>
      <c r="O544" s="128"/>
      <c r="P544" s="128"/>
      <c r="Q544" s="128"/>
      <c r="R544" s="128"/>
      <c r="S544" s="128"/>
      <c r="T544" s="128"/>
      <c r="U544" s="128"/>
      <c r="V544" s="128"/>
      <c r="W544" s="128"/>
      <c r="X544" s="128"/>
      <c r="Y544" s="128"/>
      <c r="Z544" s="128"/>
    </row>
    <row r="545" spans="1:26" ht="12.75" x14ac:dyDescent="0.2">
      <c r="A545" s="195"/>
      <c r="B545" s="195"/>
      <c r="C545" s="195"/>
      <c r="D545" s="121"/>
      <c r="E545" s="180"/>
      <c r="F545" s="121"/>
      <c r="G545" s="161"/>
      <c r="H545" s="128"/>
      <c r="I545" s="128"/>
      <c r="J545" s="128"/>
      <c r="K545" s="128"/>
      <c r="L545" s="126"/>
      <c r="M545" s="128"/>
      <c r="N545" s="128"/>
      <c r="O545" s="128"/>
      <c r="P545" s="128"/>
      <c r="Q545" s="128"/>
      <c r="R545" s="128"/>
      <c r="S545" s="128"/>
      <c r="T545" s="128"/>
      <c r="U545" s="128"/>
      <c r="V545" s="128"/>
      <c r="W545" s="128"/>
      <c r="X545" s="128"/>
      <c r="Y545" s="128"/>
      <c r="Z545" s="128"/>
    </row>
    <row r="546" spans="1:26" ht="12.75" x14ac:dyDescent="0.2">
      <c r="A546" s="195"/>
      <c r="B546" s="195"/>
      <c r="C546" s="195"/>
      <c r="D546" s="121"/>
      <c r="E546" s="180"/>
      <c r="F546" s="121"/>
      <c r="G546" s="161"/>
      <c r="H546" s="128"/>
      <c r="I546" s="128"/>
      <c r="J546" s="128"/>
      <c r="K546" s="128"/>
      <c r="L546" s="126"/>
      <c r="M546" s="128"/>
      <c r="N546" s="128"/>
      <c r="O546" s="128"/>
      <c r="P546" s="128"/>
      <c r="Q546" s="128"/>
      <c r="R546" s="128"/>
      <c r="S546" s="128"/>
      <c r="T546" s="128"/>
      <c r="U546" s="128"/>
      <c r="V546" s="128"/>
      <c r="W546" s="128"/>
      <c r="X546" s="128"/>
      <c r="Y546" s="128"/>
      <c r="Z546" s="128"/>
    </row>
    <row r="547" spans="1:26" ht="12.75" x14ac:dyDescent="0.2">
      <c r="A547" s="195"/>
      <c r="B547" s="195"/>
      <c r="C547" s="195"/>
      <c r="D547" s="121"/>
      <c r="E547" s="180"/>
      <c r="F547" s="121"/>
      <c r="G547" s="161"/>
      <c r="H547" s="128"/>
      <c r="I547" s="128"/>
      <c r="J547" s="128"/>
      <c r="K547" s="128"/>
      <c r="L547" s="126"/>
      <c r="M547" s="128"/>
      <c r="N547" s="128"/>
      <c r="O547" s="128"/>
      <c r="P547" s="128"/>
      <c r="Q547" s="128"/>
      <c r="R547" s="128"/>
      <c r="S547" s="128"/>
      <c r="T547" s="128"/>
      <c r="U547" s="128"/>
      <c r="V547" s="128"/>
      <c r="W547" s="128"/>
      <c r="X547" s="128"/>
      <c r="Y547" s="128"/>
      <c r="Z547" s="128"/>
    </row>
    <row r="548" spans="1:26" ht="12.75" x14ac:dyDescent="0.2">
      <c r="A548" s="195"/>
      <c r="B548" s="195"/>
      <c r="C548" s="195"/>
      <c r="D548" s="121"/>
      <c r="E548" s="180"/>
      <c r="F548" s="121"/>
      <c r="G548" s="161"/>
      <c r="H548" s="128"/>
      <c r="I548" s="128"/>
      <c r="J548" s="128"/>
      <c r="K548" s="128"/>
      <c r="L548" s="126"/>
      <c r="M548" s="128"/>
      <c r="N548" s="128"/>
      <c r="O548" s="128"/>
      <c r="P548" s="128"/>
      <c r="Q548" s="128"/>
      <c r="R548" s="128"/>
      <c r="S548" s="128"/>
      <c r="T548" s="128"/>
      <c r="U548" s="128"/>
      <c r="V548" s="128"/>
      <c r="W548" s="128"/>
      <c r="X548" s="128"/>
      <c r="Y548" s="128"/>
      <c r="Z548" s="128"/>
    </row>
    <row r="549" spans="1:26" ht="12.75" x14ac:dyDescent="0.2">
      <c r="A549" s="195"/>
      <c r="B549" s="195"/>
      <c r="C549" s="195"/>
      <c r="D549" s="121"/>
      <c r="E549" s="180"/>
      <c r="F549" s="121"/>
      <c r="G549" s="161"/>
      <c r="H549" s="128"/>
      <c r="I549" s="128"/>
      <c r="J549" s="128"/>
      <c r="K549" s="128"/>
      <c r="L549" s="126"/>
      <c r="M549" s="128"/>
      <c r="N549" s="128"/>
      <c r="O549" s="128"/>
      <c r="P549" s="128"/>
      <c r="Q549" s="128"/>
      <c r="R549" s="128"/>
      <c r="S549" s="128"/>
      <c r="T549" s="128"/>
      <c r="U549" s="128"/>
      <c r="V549" s="128"/>
      <c r="W549" s="128"/>
      <c r="X549" s="128"/>
      <c r="Y549" s="128"/>
      <c r="Z549" s="128"/>
    </row>
    <row r="550" spans="1:26" ht="12.75" x14ac:dyDescent="0.2">
      <c r="A550" s="195"/>
      <c r="B550" s="195"/>
      <c r="C550" s="195"/>
      <c r="D550" s="121"/>
      <c r="E550" s="180"/>
      <c r="F550" s="121"/>
      <c r="G550" s="161"/>
      <c r="H550" s="128"/>
      <c r="I550" s="128"/>
      <c r="J550" s="128"/>
      <c r="K550" s="128"/>
      <c r="L550" s="126"/>
      <c r="M550" s="128"/>
      <c r="N550" s="128"/>
      <c r="O550" s="128"/>
      <c r="P550" s="128"/>
      <c r="Q550" s="128"/>
      <c r="R550" s="128"/>
      <c r="S550" s="128"/>
      <c r="T550" s="128"/>
      <c r="U550" s="128"/>
      <c r="V550" s="128"/>
      <c r="W550" s="128"/>
      <c r="X550" s="128"/>
      <c r="Y550" s="128"/>
      <c r="Z550" s="128"/>
    </row>
    <row r="551" spans="1:26" ht="12.75" x14ac:dyDescent="0.2">
      <c r="A551" s="195"/>
      <c r="B551" s="195"/>
      <c r="C551" s="195"/>
      <c r="D551" s="121"/>
      <c r="E551" s="180"/>
      <c r="F551" s="121"/>
      <c r="G551" s="161"/>
      <c r="H551" s="128"/>
      <c r="I551" s="128"/>
      <c r="J551" s="128"/>
      <c r="K551" s="128"/>
      <c r="L551" s="126"/>
      <c r="M551" s="128"/>
      <c r="N551" s="128"/>
      <c r="O551" s="128"/>
      <c r="P551" s="128"/>
      <c r="Q551" s="128"/>
      <c r="R551" s="128"/>
      <c r="S551" s="128"/>
      <c r="T551" s="128"/>
      <c r="U551" s="128"/>
      <c r="V551" s="128"/>
      <c r="W551" s="128"/>
      <c r="X551" s="128"/>
      <c r="Y551" s="128"/>
      <c r="Z551" s="128"/>
    </row>
    <row r="552" spans="1:26" ht="12.75" x14ac:dyDescent="0.2">
      <c r="A552" s="195"/>
      <c r="B552" s="195"/>
      <c r="C552" s="195"/>
      <c r="D552" s="121"/>
      <c r="E552" s="180"/>
      <c r="F552" s="121"/>
      <c r="G552" s="161"/>
      <c r="H552" s="128"/>
      <c r="I552" s="128"/>
      <c r="J552" s="128"/>
      <c r="K552" s="128"/>
      <c r="L552" s="126"/>
      <c r="M552" s="128"/>
      <c r="N552" s="128"/>
      <c r="O552" s="128"/>
      <c r="P552" s="128"/>
      <c r="Q552" s="128"/>
      <c r="R552" s="128"/>
      <c r="S552" s="128"/>
      <c r="T552" s="128"/>
      <c r="U552" s="128"/>
      <c r="V552" s="128"/>
      <c r="W552" s="128"/>
      <c r="X552" s="128"/>
      <c r="Y552" s="128"/>
      <c r="Z552" s="128"/>
    </row>
    <row r="553" spans="1:26" ht="12.75" x14ac:dyDescent="0.2">
      <c r="A553" s="195"/>
      <c r="B553" s="195"/>
      <c r="C553" s="195"/>
      <c r="D553" s="121"/>
      <c r="E553" s="180"/>
      <c r="F553" s="121"/>
      <c r="G553" s="161"/>
      <c r="H553" s="128"/>
      <c r="I553" s="128"/>
      <c r="J553" s="128"/>
      <c r="K553" s="128"/>
      <c r="L553" s="126"/>
      <c r="M553" s="128"/>
      <c r="N553" s="128"/>
      <c r="O553" s="128"/>
      <c r="P553" s="128"/>
      <c r="Q553" s="128"/>
      <c r="R553" s="128"/>
      <c r="S553" s="128"/>
      <c r="T553" s="128"/>
      <c r="U553" s="128"/>
      <c r="V553" s="128"/>
      <c r="W553" s="128"/>
      <c r="X553" s="128"/>
      <c r="Y553" s="128"/>
      <c r="Z553" s="128"/>
    </row>
    <row r="554" spans="1:26" ht="12.75" x14ac:dyDescent="0.2">
      <c r="A554" s="195"/>
      <c r="B554" s="195"/>
      <c r="C554" s="195"/>
      <c r="D554" s="121"/>
      <c r="E554" s="180"/>
      <c r="F554" s="121"/>
      <c r="G554" s="161"/>
      <c r="H554" s="128"/>
      <c r="I554" s="128"/>
      <c r="J554" s="128"/>
      <c r="K554" s="128"/>
      <c r="L554" s="126"/>
      <c r="M554" s="128"/>
      <c r="N554" s="128"/>
      <c r="O554" s="128"/>
      <c r="P554" s="128"/>
      <c r="Q554" s="128"/>
      <c r="R554" s="128"/>
      <c r="S554" s="128"/>
      <c r="T554" s="128"/>
      <c r="U554" s="128"/>
      <c r="V554" s="128"/>
      <c r="W554" s="128"/>
      <c r="X554" s="128"/>
      <c r="Y554" s="128"/>
      <c r="Z554" s="128"/>
    </row>
    <row r="555" spans="1:26" ht="12.75" x14ac:dyDescent="0.2">
      <c r="A555" s="195"/>
      <c r="B555" s="195"/>
      <c r="C555" s="195"/>
      <c r="D555" s="121"/>
      <c r="E555" s="180"/>
      <c r="F555" s="121"/>
      <c r="G555" s="161"/>
      <c r="H555" s="128"/>
      <c r="I555" s="128"/>
      <c r="J555" s="128"/>
      <c r="K555" s="128"/>
      <c r="L555" s="126"/>
      <c r="M555" s="128"/>
      <c r="N555" s="128"/>
      <c r="O555" s="128"/>
      <c r="P555" s="128"/>
      <c r="Q555" s="128"/>
      <c r="R555" s="128"/>
      <c r="S555" s="128"/>
      <c r="T555" s="128"/>
      <c r="U555" s="128"/>
      <c r="V555" s="128"/>
      <c r="W555" s="128"/>
      <c r="X555" s="128"/>
      <c r="Y555" s="128"/>
      <c r="Z555" s="128"/>
    </row>
    <row r="556" spans="1:26" ht="12.75" x14ac:dyDescent="0.2">
      <c r="A556" s="195"/>
      <c r="B556" s="195"/>
      <c r="C556" s="195"/>
      <c r="D556" s="121"/>
      <c r="E556" s="180"/>
      <c r="F556" s="121"/>
      <c r="G556" s="161"/>
      <c r="H556" s="128"/>
      <c r="I556" s="128"/>
      <c r="J556" s="128"/>
      <c r="K556" s="128"/>
      <c r="L556" s="126"/>
      <c r="M556" s="128"/>
      <c r="N556" s="128"/>
      <c r="O556" s="128"/>
      <c r="P556" s="128"/>
      <c r="Q556" s="128"/>
      <c r="R556" s="128"/>
      <c r="S556" s="128"/>
      <c r="T556" s="128"/>
      <c r="U556" s="128"/>
      <c r="V556" s="128"/>
      <c r="W556" s="128"/>
      <c r="X556" s="128"/>
      <c r="Y556" s="128"/>
      <c r="Z556" s="128"/>
    </row>
    <row r="557" spans="1:26" ht="12.75" x14ac:dyDescent="0.2">
      <c r="A557" s="195"/>
      <c r="B557" s="195"/>
      <c r="C557" s="195"/>
      <c r="D557" s="121"/>
      <c r="E557" s="180"/>
      <c r="F557" s="121"/>
      <c r="G557" s="161"/>
      <c r="H557" s="128"/>
      <c r="I557" s="128"/>
      <c r="J557" s="128"/>
      <c r="K557" s="128"/>
      <c r="L557" s="126"/>
      <c r="M557" s="128"/>
      <c r="N557" s="128"/>
      <c r="O557" s="128"/>
      <c r="P557" s="128"/>
      <c r="Q557" s="128"/>
      <c r="R557" s="128"/>
      <c r="S557" s="128"/>
      <c r="T557" s="128"/>
      <c r="U557" s="128"/>
      <c r="V557" s="128"/>
      <c r="W557" s="128"/>
      <c r="X557" s="128"/>
      <c r="Y557" s="128"/>
      <c r="Z557" s="128"/>
    </row>
    <row r="558" spans="1:26" ht="12.75" x14ac:dyDescent="0.2">
      <c r="A558" s="195"/>
      <c r="B558" s="195"/>
      <c r="C558" s="195"/>
      <c r="D558" s="121"/>
      <c r="E558" s="180"/>
      <c r="F558" s="121"/>
      <c r="G558" s="161"/>
      <c r="H558" s="128"/>
      <c r="I558" s="128"/>
      <c r="J558" s="128"/>
      <c r="K558" s="128"/>
      <c r="L558" s="126"/>
      <c r="M558" s="128"/>
      <c r="N558" s="128"/>
      <c r="O558" s="128"/>
      <c r="P558" s="128"/>
      <c r="Q558" s="128"/>
      <c r="R558" s="128"/>
      <c r="S558" s="128"/>
      <c r="T558" s="128"/>
      <c r="U558" s="128"/>
      <c r="V558" s="128"/>
      <c r="W558" s="128"/>
      <c r="X558" s="128"/>
      <c r="Y558" s="128"/>
      <c r="Z558" s="128"/>
    </row>
    <row r="559" spans="1:26" ht="12.75" x14ac:dyDescent="0.2">
      <c r="A559" s="195"/>
      <c r="B559" s="195"/>
      <c r="C559" s="195"/>
      <c r="D559" s="121"/>
      <c r="E559" s="180"/>
      <c r="F559" s="121"/>
      <c r="G559" s="161"/>
      <c r="H559" s="128"/>
      <c r="I559" s="128"/>
      <c r="J559" s="128"/>
      <c r="K559" s="128"/>
      <c r="L559" s="126"/>
      <c r="M559" s="128"/>
      <c r="N559" s="128"/>
      <c r="O559" s="128"/>
      <c r="P559" s="128"/>
      <c r="Q559" s="128"/>
      <c r="R559" s="128"/>
      <c r="S559" s="128"/>
      <c r="T559" s="128"/>
      <c r="U559" s="128"/>
      <c r="V559" s="128"/>
      <c r="W559" s="128"/>
      <c r="X559" s="128"/>
      <c r="Y559" s="128"/>
      <c r="Z559" s="128"/>
    </row>
    <row r="560" spans="1:26" ht="12.75" x14ac:dyDescent="0.2">
      <c r="A560" s="195"/>
      <c r="B560" s="195"/>
      <c r="C560" s="195"/>
      <c r="D560" s="121"/>
      <c r="E560" s="180"/>
      <c r="F560" s="121"/>
      <c r="G560" s="161"/>
      <c r="H560" s="128"/>
      <c r="I560" s="128"/>
      <c r="J560" s="128"/>
      <c r="K560" s="128"/>
      <c r="L560" s="126"/>
      <c r="M560" s="128"/>
      <c r="N560" s="128"/>
      <c r="O560" s="128"/>
      <c r="P560" s="128"/>
      <c r="Q560" s="128"/>
      <c r="R560" s="128"/>
      <c r="S560" s="128"/>
      <c r="T560" s="128"/>
      <c r="U560" s="128"/>
      <c r="V560" s="128"/>
      <c r="W560" s="128"/>
      <c r="X560" s="128"/>
      <c r="Y560" s="128"/>
      <c r="Z560" s="128"/>
    </row>
    <row r="561" spans="1:26" ht="12.75" x14ac:dyDescent="0.2">
      <c r="A561" s="195"/>
      <c r="B561" s="195"/>
      <c r="C561" s="195"/>
      <c r="D561" s="121"/>
      <c r="E561" s="180"/>
      <c r="F561" s="121"/>
      <c r="G561" s="161"/>
      <c r="H561" s="128"/>
      <c r="I561" s="128"/>
      <c r="J561" s="128"/>
      <c r="K561" s="128"/>
      <c r="L561" s="126"/>
      <c r="M561" s="128"/>
      <c r="N561" s="128"/>
      <c r="O561" s="128"/>
      <c r="P561" s="128"/>
      <c r="Q561" s="128"/>
      <c r="R561" s="128"/>
      <c r="S561" s="128"/>
      <c r="T561" s="128"/>
      <c r="U561" s="128"/>
      <c r="V561" s="128"/>
      <c r="W561" s="128"/>
      <c r="X561" s="128"/>
      <c r="Y561" s="128"/>
      <c r="Z561" s="128"/>
    </row>
    <row r="562" spans="1:26" ht="12.75" x14ac:dyDescent="0.2">
      <c r="A562" s="195"/>
      <c r="B562" s="195"/>
      <c r="C562" s="195"/>
      <c r="D562" s="121"/>
      <c r="E562" s="180"/>
      <c r="F562" s="121"/>
      <c r="G562" s="161"/>
      <c r="H562" s="128"/>
      <c r="I562" s="128"/>
      <c r="J562" s="128"/>
      <c r="K562" s="128"/>
      <c r="L562" s="126"/>
      <c r="M562" s="128"/>
      <c r="N562" s="128"/>
      <c r="O562" s="128"/>
      <c r="P562" s="128"/>
      <c r="Q562" s="128"/>
      <c r="R562" s="128"/>
      <c r="S562" s="128"/>
      <c r="T562" s="128"/>
      <c r="U562" s="128"/>
      <c r="V562" s="128"/>
      <c r="W562" s="128"/>
      <c r="X562" s="128"/>
      <c r="Y562" s="128"/>
      <c r="Z562" s="128"/>
    </row>
    <row r="563" spans="1:26" ht="12.75" x14ac:dyDescent="0.2">
      <c r="A563" s="195"/>
      <c r="B563" s="195"/>
      <c r="C563" s="195"/>
      <c r="D563" s="121"/>
      <c r="E563" s="180"/>
      <c r="F563" s="121"/>
      <c r="G563" s="161"/>
      <c r="H563" s="128"/>
      <c r="I563" s="128"/>
      <c r="J563" s="128"/>
      <c r="K563" s="128"/>
      <c r="L563" s="126"/>
      <c r="M563" s="128"/>
      <c r="N563" s="128"/>
      <c r="O563" s="128"/>
      <c r="P563" s="128"/>
      <c r="Q563" s="128"/>
      <c r="R563" s="128"/>
      <c r="S563" s="128"/>
      <c r="T563" s="128"/>
      <c r="U563" s="128"/>
      <c r="V563" s="128"/>
      <c r="W563" s="128"/>
      <c r="X563" s="128"/>
      <c r="Y563" s="128"/>
      <c r="Z563" s="128"/>
    </row>
    <row r="564" spans="1:26" ht="12.75" x14ac:dyDescent="0.2">
      <c r="A564" s="195"/>
      <c r="B564" s="195"/>
      <c r="C564" s="195"/>
      <c r="D564" s="121"/>
      <c r="E564" s="180"/>
      <c r="F564" s="121"/>
      <c r="G564" s="161"/>
      <c r="H564" s="128"/>
      <c r="I564" s="128"/>
      <c r="J564" s="128"/>
      <c r="K564" s="128"/>
      <c r="L564" s="126"/>
      <c r="M564" s="128"/>
      <c r="N564" s="128"/>
      <c r="O564" s="128"/>
      <c r="P564" s="128"/>
      <c r="Q564" s="128"/>
      <c r="R564" s="128"/>
      <c r="S564" s="128"/>
      <c r="T564" s="128"/>
      <c r="U564" s="128"/>
      <c r="V564" s="128"/>
      <c r="W564" s="128"/>
      <c r="X564" s="128"/>
      <c r="Y564" s="128"/>
      <c r="Z564" s="128"/>
    </row>
    <row r="565" spans="1:26" ht="12.75" x14ac:dyDescent="0.2">
      <c r="A565" s="195"/>
      <c r="B565" s="195"/>
      <c r="C565" s="195"/>
      <c r="D565" s="121"/>
      <c r="E565" s="180"/>
      <c r="F565" s="121"/>
      <c r="G565" s="161"/>
      <c r="H565" s="128"/>
      <c r="I565" s="128"/>
      <c r="J565" s="128"/>
      <c r="K565" s="128"/>
      <c r="L565" s="126"/>
      <c r="M565" s="128"/>
      <c r="N565" s="128"/>
      <c r="O565" s="128"/>
      <c r="P565" s="128"/>
      <c r="Q565" s="128"/>
      <c r="R565" s="128"/>
      <c r="S565" s="128"/>
      <c r="T565" s="128"/>
      <c r="U565" s="128"/>
      <c r="V565" s="128"/>
      <c r="W565" s="128"/>
      <c r="X565" s="128"/>
      <c r="Y565" s="128"/>
      <c r="Z565" s="128"/>
    </row>
    <row r="566" spans="1:26" ht="12.75" x14ac:dyDescent="0.2">
      <c r="A566" s="195"/>
      <c r="B566" s="195"/>
      <c r="C566" s="195"/>
      <c r="D566" s="121"/>
      <c r="E566" s="180"/>
      <c r="F566" s="121"/>
      <c r="G566" s="161"/>
      <c r="H566" s="128"/>
      <c r="I566" s="128"/>
      <c r="J566" s="128"/>
      <c r="K566" s="128"/>
      <c r="L566" s="126"/>
      <c r="M566" s="128"/>
      <c r="N566" s="128"/>
      <c r="O566" s="128"/>
      <c r="P566" s="128"/>
      <c r="Q566" s="128"/>
      <c r="R566" s="128"/>
      <c r="S566" s="128"/>
      <c r="T566" s="128"/>
      <c r="U566" s="128"/>
      <c r="V566" s="128"/>
      <c r="W566" s="128"/>
      <c r="X566" s="128"/>
      <c r="Y566" s="128"/>
      <c r="Z566" s="128"/>
    </row>
    <row r="567" spans="1:26" ht="12.75" x14ac:dyDescent="0.2">
      <c r="A567" s="195"/>
      <c r="B567" s="195"/>
      <c r="C567" s="195"/>
      <c r="D567" s="121"/>
      <c r="E567" s="180"/>
      <c r="F567" s="121"/>
      <c r="G567" s="161"/>
      <c r="H567" s="128"/>
      <c r="I567" s="128"/>
      <c r="J567" s="128"/>
      <c r="K567" s="128"/>
      <c r="L567" s="126"/>
      <c r="M567" s="128"/>
      <c r="N567" s="128"/>
      <c r="O567" s="128"/>
      <c r="P567" s="128"/>
      <c r="Q567" s="128"/>
      <c r="R567" s="128"/>
      <c r="S567" s="128"/>
      <c r="T567" s="128"/>
      <c r="U567" s="128"/>
      <c r="V567" s="128"/>
      <c r="W567" s="128"/>
      <c r="X567" s="128"/>
      <c r="Y567" s="128"/>
      <c r="Z567" s="128"/>
    </row>
    <row r="568" spans="1:26" ht="12.75" x14ac:dyDescent="0.2">
      <c r="A568" s="195"/>
      <c r="B568" s="195"/>
      <c r="C568" s="195"/>
      <c r="D568" s="121"/>
      <c r="E568" s="180"/>
      <c r="F568" s="121"/>
      <c r="G568" s="161"/>
      <c r="H568" s="128"/>
      <c r="I568" s="128"/>
      <c r="J568" s="128"/>
      <c r="K568" s="128"/>
      <c r="L568" s="126"/>
      <c r="M568" s="128"/>
      <c r="N568" s="128"/>
      <c r="O568" s="128"/>
      <c r="P568" s="128"/>
      <c r="Q568" s="128"/>
      <c r="R568" s="128"/>
      <c r="S568" s="128"/>
      <c r="T568" s="128"/>
      <c r="U568" s="128"/>
      <c r="V568" s="128"/>
      <c r="W568" s="128"/>
      <c r="X568" s="128"/>
      <c r="Y568" s="128"/>
      <c r="Z568" s="128"/>
    </row>
    <row r="569" spans="1:26" ht="12.75" x14ac:dyDescent="0.2">
      <c r="A569" s="195"/>
      <c r="B569" s="195"/>
      <c r="C569" s="195"/>
      <c r="D569" s="121"/>
      <c r="E569" s="180"/>
      <c r="F569" s="121"/>
      <c r="G569" s="161"/>
      <c r="H569" s="128"/>
      <c r="I569" s="128"/>
      <c r="J569" s="128"/>
      <c r="K569" s="128"/>
      <c r="L569" s="126"/>
      <c r="M569" s="128"/>
      <c r="N569" s="128"/>
      <c r="O569" s="128"/>
      <c r="P569" s="128"/>
      <c r="Q569" s="128"/>
      <c r="R569" s="128"/>
      <c r="S569" s="128"/>
      <c r="T569" s="128"/>
      <c r="U569" s="128"/>
      <c r="V569" s="128"/>
      <c r="W569" s="128"/>
      <c r="X569" s="128"/>
      <c r="Y569" s="128"/>
      <c r="Z569" s="128"/>
    </row>
    <row r="570" spans="1:26" ht="12.75" x14ac:dyDescent="0.2">
      <c r="A570" s="195"/>
      <c r="B570" s="195"/>
      <c r="C570" s="195"/>
      <c r="D570" s="121"/>
      <c r="E570" s="180"/>
      <c r="F570" s="121"/>
      <c r="G570" s="161"/>
      <c r="H570" s="128"/>
      <c r="I570" s="128"/>
      <c r="J570" s="128"/>
      <c r="K570" s="128"/>
      <c r="L570" s="126"/>
      <c r="M570" s="128"/>
      <c r="N570" s="128"/>
      <c r="O570" s="128"/>
      <c r="P570" s="128"/>
      <c r="Q570" s="128"/>
      <c r="R570" s="128"/>
      <c r="S570" s="128"/>
      <c r="T570" s="128"/>
      <c r="U570" s="128"/>
      <c r="V570" s="128"/>
      <c r="W570" s="128"/>
      <c r="X570" s="128"/>
      <c r="Y570" s="128"/>
      <c r="Z570" s="128"/>
    </row>
    <row r="571" spans="1:26" ht="12.75" x14ac:dyDescent="0.2">
      <c r="A571" s="195"/>
      <c r="B571" s="195"/>
      <c r="C571" s="195"/>
      <c r="D571" s="121"/>
      <c r="E571" s="180"/>
      <c r="F571" s="121"/>
      <c r="G571" s="161"/>
      <c r="H571" s="128"/>
      <c r="I571" s="128"/>
      <c r="J571" s="128"/>
      <c r="K571" s="128"/>
      <c r="L571" s="126"/>
      <c r="M571" s="128"/>
      <c r="N571" s="128"/>
      <c r="O571" s="128"/>
      <c r="P571" s="128"/>
      <c r="Q571" s="128"/>
      <c r="R571" s="128"/>
      <c r="S571" s="128"/>
      <c r="T571" s="128"/>
      <c r="U571" s="128"/>
      <c r="V571" s="128"/>
      <c r="W571" s="128"/>
      <c r="X571" s="128"/>
      <c r="Y571" s="128"/>
      <c r="Z571" s="128"/>
    </row>
    <row r="572" spans="1:26" ht="12.75" x14ac:dyDescent="0.2">
      <c r="A572" s="195"/>
      <c r="B572" s="195"/>
      <c r="C572" s="195"/>
      <c r="D572" s="121"/>
      <c r="E572" s="180"/>
      <c r="F572" s="121"/>
      <c r="G572" s="161"/>
      <c r="H572" s="128"/>
      <c r="I572" s="128"/>
      <c r="J572" s="128"/>
      <c r="K572" s="128"/>
      <c r="L572" s="126"/>
      <c r="M572" s="128"/>
      <c r="N572" s="128"/>
      <c r="O572" s="128"/>
      <c r="P572" s="128"/>
      <c r="Q572" s="128"/>
      <c r="R572" s="128"/>
      <c r="S572" s="128"/>
      <c r="T572" s="128"/>
      <c r="U572" s="128"/>
      <c r="V572" s="128"/>
      <c r="W572" s="128"/>
      <c r="X572" s="128"/>
      <c r="Y572" s="128"/>
      <c r="Z572" s="128"/>
    </row>
    <row r="573" spans="1:26" ht="12.75" x14ac:dyDescent="0.2">
      <c r="A573" s="195"/>
      <c r="B573" s="195"/>
      <c r="C573" s="195"/>
      <c r="D573" s="121"/>
      <c r="E573" s="180"/>
      <c r="F573" s="121"/>
      <c r="G573" s="161"/>
      <c r="H573" s="128"/>
      <c r="I573" s="128"/>
      <c r="J573" s="128"/>
      <c r="K573" s="128"/>
      <c r="L573" s="126"/>
      <c r="M573" s="128"/>
      <c r="N573" s="128"/>
      <c r="O573" s="128"/>
      <c r="P573" s="128"/>
      <c r="Q573" s="128"/>
      <c r="R573" s="128"/>
      <c r="S573" s="128"/>
      <c r="T573" s="128"/>
      <c r="U573" s="128"/>
      <c r="V573" s="128"/>
      <c r="W573" s="128"/>
      <c r="X573" s="128"/>
      <c r="Y573" s="128"/>
      <c r="Z573" s="128"/>
    </row>
    <row r="574" spans="1:26" ht="12.75" x14ac:dyDescent="0.2">
      <c r="A574" s="195"/>
      <c r="B574" s="195"/>
      <c r="C574" s="195"/>
      <c r="D574" s="121"/>
      <c r="E574" s="180"/>
      <c r="F574" s="121"/>
      <c r="G574" s="161"/>
      <c r="H574" s="128"/>
      <c r="I574" s="128"/>
      <c r="J574" s="128"/>
      <c r="K574" s="128"/>
      <c r="L574" s="126"/>
      <c r="M574" s="128"/>
      <c r="N574" s="128"/>
      <c r="O574" s="128"/>
      <c r="P574" s="128"/>
      <c r="Q574" s="128"/>
      <c r="R574" s="128"/>
      <c r="S574" s="128"/>
      <c r="T574" s="128"/>
      <c r="U574" s="128"/>
      <c r="V574" s="128"/>
      <c r="W574" s="128"/>
      <c r="X574" s="128"/>
      <c r="Y574" s="128"/>
      <c r="Z574" s="128"/>
    </row>
    <row r="575" spans="1:26" ht="12.75" x14ac:dyDescent="0.2">
      <c r="A575" s="195"/>
      <c r="B575" s="195"/>
      <c r="C575" s="195"/>
      <c r="D575" s="121"/>
      <c r="E575" s="180"/>
      <c r="F575" s="121"/>
      <c r="G575" s="161"/>
      <c r="H575" s="128"/>
      <c r="I575" s="128"/>
      <c r="J575" s="128"/>
      <c r="K575" s="128"/>
      <c r="L575" s="126"/>
      <c r="M575" s="128"/>
      <c r="N575" s="128"/>
      <c r="O575" s="128"/>
      <c r="P575" s="128"/>
      <c r="Q575" s="128"/>
      <c r="R575" s="128"/>
      <c r="S575" s="128"/>
      <c r="T575" s="128"/>
      <c r="U575" s="128"/>
      <c r="V575" s="128"/>
      <c r="W575" s="128"/>
      <c r="X575" s="128"/>
      <c r="Y575" s="128"/>
      <c r="Z575" s="128"/>
    </row>
    <row r="576" spans="1:26" ht="12.75" x14ac:dyDescent="0.2">
      <c r="A576" s="195"/>
      <c r="B576" s="195"/>
      <c r="C576" s="195"/>
      <c r="D576" s="121"/>
      <c r="E576" s="180"/>
      <c r="F576" s="121"/>
      <c r="G576" s="161"/>
      <c r="H576" s="128"/>
      <c r="I576" s="128"/>
      <c r="J576" s="128"/>
      <c r="K576" s="128"/>
      <c r="L576" s="126"/>
      <c r="M576" s="128"/>
      <c r="N576" s="128"/>
      <c r="O576" s="128"/>
      <c r="P576" s="128"/>
      <c r="Q576" s="128"/>
      <c r="R576" s="128"/>
      <c r="S576" s="128"/>
      <c r="T576" s="128"/>
      <c r="U576" s="128"/>
      <c r="V576" s="128"/>
      <c r="W576" s="128"/>
      <c r="X576" s="128"/>
      <c r="Y576" s="128"/>
      <c r="Z576" s="128"/>
    </row>
    <row r="577" spans="1:26" ht="12.75" x14ac:dyDescent="0.2">
      <c r="A577" s="195"/>
      <c r="B577" s="195"/>
      <c r="C577" s="195"/>
      <c r="D577" s="121"/>
      <c r="E577" s="180"/>
      <c r="F577" s="121"/>
      <c r="G577" s="161"/>
      <c r="H577" s="128"/>
      <c r="I577" s="128"/>
      <c r="J577" s="128"/>
      <c r="K577" s="128"/>
      <c r="L577" s="126"/>
      <c r="M577" s="128"/>
      <c r="N577" s="128"/>
      <c r="O577" s="128"/>
      <c r="P577" s="128"/>
      <c r="Q577" s="128"/>
      <c r="R577" s="128"/>
      <c r="S577" s="128"/>
      <c r="T577" s="128"/>
      <c r="U577" s="128"/>
      <c r="V577" s="128"/>
      <c r="W577" s="128"/>
      <c r="X577" s="128"/>
      <c r="Y577" s="128"/>
      <c r="Z577" s="128"/>
    </row>
    <row r="578" spans="1:26" ht="12.75" x14ac:dyDescent="0.2">
      <c r="A578" s="195"/>
      <c r="B578" s="195"/>
      <c r="C578" s="195"/>
      <c r="D578" s="121"/>
      <c r="E578" s="180"/>
      <c r="F578" s="121"/>
      <c r="G578" s="161"/>
      <c r="H578" s="128"/>
      <c r="I578" s="128"/>
      <c r="J578" s="128"/>
      <c r="K578" s="128"/>
      <c r="L578" s="126"/>
      <c r="M578" s="128"/>
      <c r="N578" s="128"/>
      <c r="O578" s="128"/>
      <c r="P578" s="128"/>
      <c r="Q578" s="128"/>
      <c r="R578" s="128"/>
      <c r="S578" s="128"/>
      <c r="T578" s="128"/>
      <c r="U578" s="128"/>
      <c r="V578" s="128"/>
      <c r="W578" s="128"/>
      <c r="X578" s="128"/>
      <c r="Y578" s="128"/>
      <c r="Z578" s="128"/>
    </row>
    <row r="579" spans="1:26" ht="12.75" x14ac:dyDescent="0.2">
      <c r="A579" s="195"/>
      <c r="B579" s="195"/>
      <c r="C579" s="195"/>
      <c r="D579" s="121"/>
      <c r="E579" s="180"/>
      <c r="F579" s="121"/>
      <c r="G579" s="161"/>
      <c r="H579" s="128"/>
      <c r="I579" s="128"/>
      <c r="J579" s="128"/>
      <c r="K579" s="128"/>
      <c r="L579" s="126"/>
      <c r="M579" s="128"/>
      <c r="N579" s="128"/>
      <c r="O579" s="128"/>
      <c r="P579" s="128"/>
      <c r="Q579" s="128"/>
      <c r="R579" s="128"/>
      <c r="S579" s="128"/>
      <c r="T579" s="128"/>
      <c r="U579" s="128"/>
      <c r="V579" s="128"/>
      <c r="W579" s="128"/>
      <c r="X579" s="128"/>
      <c r="Y579" s="128"/>
      <c r="Z579" s="128"/>
    </row>
    <row r="580" spans="1:26" ht="12.75" x14ac:dyDescent="0.2">
      <c r="A580" s="195"/>
      <c r="B580" s="195"/>
      <c r="C580" s="195"/>
      <c r="D580" s="121"/>
      <c r="E580" s="180"/>
      <c r="F580" s="121"/>
      <c r="G580" s="161"/>
      <c r="H580" s="128"/>
      <c r="I580" s="128"/>
      <c r="J580" s="128"/>
      <c r="K580" s="128"/>
      <c r="L580" s="126"/>
      <c r="M580" s="128"/>
      <c r="N580" s="128"/>
      <c r="O580" s="128"/>
      <c r="P580" s="128"/>
      <c r="Q580" s="128"/>
      <c r="R580" s="128"/>
      <c r="S580" s="128"/>
      <c r="T580" s="128"/>
      <c r="U580" s="128"/>
      <c r="V580" s="128"/>
      <c r="W580" s="128"/>
      <c r="X580" s="128"/>
      <c r="Y580" s="128"/>
      <c r="Z580" s="128"/>
    </row>
    <row r="581" spans="1:26" ht="12.75" x14ac:dyDescent="0.2">
      <c r="A581" s="195"/>
      <c r="B581" s="195"/>
      <c r="C581" s="195"/>
      <c r="D581" s="121"/>
      <c r="E581" s="180"/>
      <c r="F581" s="121"/>
      <c r="G581" s="161"/>
      <c r="H581" s="128"/>
      <c r="I581" s="128"/>
      <c r="J581" s="128"/>
      <c r="K581" s="128"/>
      <c r="L581" s="126"/>
      <c r="M581" s="128"/>
      <c r="N581" s="128"/>
      <c r="O581" s="128"/>
      <c r="P581" s="128"/>
      <c r="Q581" s="128"/>
      <c r="R581" s="128"/>
      <c r="S581" s="128"/>
      <c r="T581" s="128"/>
      <c r="U581" s="128"/>
      <c r="V581" s="128"/>
      <c r="W581" s="128"/>
      <c r="X581" s="128"/>
      <c r="Y581" s="128"/>
      <c r="Z581" s="128"/>
    </row>
    <row r="582" spans="1:26" ht="12.75" x14ac:dyDescent="0.2">
      <c r="A582" s="195"/>
      <c r="B582" s="195"/>
      <c r="C582" s="195"/>
      <c r="D582" s="121"/>
      <c r="E582" s="180"/>
      <c r="F582" s="121"/>
      <c r="G582" s="161"/>
      <c r="H582" s="128"/>
      <c r="I582" s="128"/>
      <c r="J582" s="128"/>
      <c r="K582" s="128"/>
      <c r="L582" s="126"/>
      <c r="M582" s="128"/>
      <c r="N582" s="128"/>
      <c r="O582" s="128"/>
      <c r="P582" s="128"/>
      <c r="Q582" s="128"/>
      <c r="R582" s="128"/>
      <c r="S582" s="128"/>
      <c r="T582" s="128"/>
      <c r="U582" s="128"/>
      <c r="V582" s="128"/>
      <c r="W582" s="128"/>
      <c r="X582" s="128"/>
      <c r="Y582" s="128"/>
      <c r="Z582" s="128"/>
    </row>
    <row r="583" spans="1:26" ht="12.75" x14ac:dyDescent="0.2">
      <c r="A583" s="195"/>
      <c r="B583" s="195"/>
      <c r="C583" s="195"/>
      <c r="D583" s="121"/>
      <c r="E583" s="180"/>
      <c r="F583" s="121"/>
      <c r="G583" s="161"/>
      <c r="H583" s="128"/>
      <c r="I583" s="128"/>
      <c r="J583" s="128"/>
      <c r="K583" s="128"/>
      <c r="L583" s="126"/>
      <c r="M583" s="128"/>
      <c r="N583" s="128"/>
      <c r="O583" s="128"/>
      <c r="P583" s="128"/>
      <c r="Q583" s="128"/>
      <c r="R583" s="128"/>
      <c r="S583" s="128"/>
      <c r="T583" s="128"/>
      <c r="U583" s="128"/>
      <c r="V583" s="128"/>
      <c r="W583" s="128"/>
      <c r="X583" s="128"/>
      <c r="Y583" s="128"/>
      <c r="Z583" s="128"/>
    </row>
    <row r="584" spans="1:26" ht="12.75" x14ac:dyDescent="0.2">
      <c r="A584" s="195"/>
      <c r="B584" s="195"/>
      <c r="C584" s="195"/>
      <c r="D584" s="121"/>
      <c r="E584" s="180"/>
      <c r="F584" s="121"/>
      <c r="G584" s="161"/>
      <c r="H584" s="128"/>
      <c r="I584" s="128"/>
      <c r="J584" s="128"/>
      <c r="K584" s="128"/>
      <c r="L584" s="126"/>
      <c r="M584" s="128"/>
      <c r="N584" s="128"/>
      <c r="O584" s="128"/>
      <c r="P584" s="128"/>
      <c r="Q584" s="128"/>
      <c r="R584" s="128"/>
      <c r="S584" s="128"/>
      <c r="T584" s="128"/>
      <c r="U584" s="128"/>
      <c r="V584" s="128"/>
      <c r="W584" s="128"/>
      <c r="X584" s="128"/>
      <c r="Y584" s="128"/>
      <c r="Z584" s="128"/>
    </row>
    <row r="585" spans="1:26" ht="12.75" x14ac:dyDescent="0.2">
      <c r="A585" s="195"/>
      <c r="B585" s="195"/>
      <c r="C585" s="195"/>
      <c r="D585" s="121"/>
      <c r="E585" s="180"/>
      <c r="F585" s="121"/>
      <c r="G585" s="161"/>
      <c r="H585" s="128"/>
      <c r="I585" s="128"/>
      <c r="J585" s="128"/>
      <c r="K585" s="128"/>
      <c r="L585" s="126"/>
      <c r="M585" s="128"/>
      <c r="N585" s="128"/>
      <c r="O585" s="128"/>
      <c r="P585" s="128"/>
      <c r="Q585" s="128"/>
      <c r="R585" s="128"/>
      <c r="S585" s="128"/>
      <c r="T585" s="128"/>
      <c r="U585" s="128"/>
      <c r="V585" s="128"/>
      <c r="W585" s="128"/>
      <c r="X585" s="128"/>
      <c r="Y585" s="128"/>
      <c r="Z585" s="128"/>
    </row>
    <row r="586" spans="1:26" ht="12.75" x14ac:dyDescent="0.2">
      <c r="A586" s="195"/>
      <c r="B586" s="195"/>
      <c r="C586" s="195"/>
      <c r="D586" s="121"/>
      <c r="E586" s="180"/>
      <c r="F586" s="121"/>
      <c r="G586" s="161"/>
      <c r="H586" s="128"/>
      <c r="I586" s="128"/>
      <c r="J586" s="128"/>
      <c r="K586" s="128"/>
      <c r="L586" s="126"/>
      <c r="M586" s="128"/>
      <c r="N586" s="128"/>
      <c r="O586" s="128"/>
      <c r="P586" s="128"/>
      <c r="Q586" s="128"/>
      <c r="R586" s="128"/>
      <c r="S586" s="128"/>
      <c r="T586" s="128"/>
      <c r="U586" s="128"/>
      <c r="V586" s="128"/>
      <c r="W586" s="128"/>
      <c r="X586" s="128"/>
      <c r="Y586" s="128"/>
      <c r="Z586" s="128"/>
    </row>
    <row r="587" spans="1:26" ht="12.75" x14ac:dyDescent="0.2">
      <c r="A587" s="195"/>
      <c r="B587" s="195"/>
      <c r="C587" s="195"/>
      <c r="D587" s="121"/>
      <c r="E587" s="180"/>
      <c r="F587" s="121"/>
      <c r="G587" s="161"/>
      <c r="H587" s="128"/>
      <c r="I587" s="128"/>
      <c r="J587" s="128"/>
      <c r="K587" s="128"/>
      <c r="L587" s="126"/>
      <c r="M587" s="128"/>
      <c r="N587" s="128"/>
      <c r="O587" s="128"/>
      <c r="P587" s="128"/>
      <c r="Q587" s="128"/>
      <c r="R587" s="128"/>
      <c r="S587" s="128"/>
      <c r="T587" s="128"/>
      <c r="U587" s="128"/>
      <c r="V587" s="128"/>
      <c r="W587" s="128"/>
      <c r="X587" s="128"/>
      <c r="Y587" s="128"/>
      <c r="Z587" s="128"/>
    </row>
    <row r="588" spans="1:26" ht="12.75" x14ac:dyDescent="0.2">
      <c r="A588" s="128"/>
      <c r="B588" s="128"/>
      <c r="C588" s="128"/>
      <c r="D588" s="121"/>
      <c r="E588" s="180"/>
      <c r="F588" s="121"/>
      <c r="G588" s="161"/>
      <c r="H588" s="128"/>
      <c r="I588" s="128"/>
      <c r="J588" s="128"/>
      <c r="K588" s="128"/>
      <c r="L588" s="126"/>
      <c r="M588" s="128"/>
      <c r="N588" s="128"/>
      <c r="O588" s="128"/>
      <c r="P588" s="128"/>
      <c r="Q588" s="128"/>
      <c r="R588" s="128"/>
      <c r="S588" s="128"/>
      <c r="T588" s="128"/>
      <c r="U588" s="128"/>
      <c r="V588" s="128"/>
      <c r="W588" s="128"/>
      <c r="X588" s="128"/>
      <c r="Y588" s="128"/>
      <c r="Z588" s="128"/>
    </row>
    <row r="589" spans="1:26" ht="12.75" x14ac:dyDescent="0.2">
      <c r="A589" s="128"/>
      <c r="B589" s="128"/>
      <c r="C589" s="128"/>
      <c r="D589" s="121"/>
      <c r="E589" s="180"/>
      <c r="F589" s="121"/>
      <c r="G589" s="161"/>
      <c r="H589" s="128"/>
      <c r="I589" s="128"/>
      <c r="J589" s="128"/>
      <c r="K589" s="128"/>
      <c r="L589" s="126"/>
      <c r="M589" s="128"/>
      <c r="N589" s="128"/>
      <c r="O589" s="128"/>
      <c r="P589" s="128"/>
      <c r="Q589" s="128"/>
      <c r="R589" s="128"/>
      <c r="S589" s="128"/>
      <c r="T589" s="128"/>
      <c r="U589" s="128"/>
      <c r="V589" s="128"/>
      <c r="W589" s="128"/>
      <c r="X589" s="128"/>
      <c r="Y589" s="128"/>
      <c r="Z589" s="128"/>
    </row>
    <row r="590" spans="1:26" ht="12.75" x14ac:dyDescent="0.2">
      <c r="A590" s="128"/>
      <c r="B590" s="128"/>
      <c r="C590" s="128"/>
      <c r="D590" s="121"/>
      <c r="E590" s="180"/>
      <c r="F590" s="121"/>
      <c r="G590" s="161"/>
      <c r="H590" s="128"/>
      <c r="I590" s="128"/>
      <c r="J590" s="128"/>
      <c r="K590" s="128"/>
      <c r="L590" s="126"/>
      <c r="M590" s="128"/>
      <c r="N590" s="128"/>
      <c r="O590" s="128"/>
      <c r="P590" s="128"/>
      <c r="Q590" s="128"/>
      <c r="R590" s="128"/>
      <c r="S590" s="128"/>
      <c r="T590" s="128"/>
      <c r="U590" s="128"/>
      <c r="V590" s="128"/>
      <c r="W590" s="128"/>
      <c r="X590" s="128"/>
      <c r="Y590" s="128"/>
      <c r="Z590" s="128"/>
    </row>
    <row r="591" spans="1:26" ht="12.75" x14ac:dyDescent="0.2">
      <c r="A591" s="128"/>
      <c r="B591" s="128"/>
      <c r="C591" s="128"/>
      <c r="D591" s="121"/>
      <c r="E591" s="180"/>
      <c r="F591" s="121"/>
      <c r="G591" s="161"/>
      <c r="H591" s="128"/>
      <c r="I591" s="128"/>
      <c r="J591" s="128"/>
      <c r="K591" s="128"/>
      <c r="L591" s="126"/>
      <c r="M591" s="128"/>
      <c r="N591" s="128"/>
      <c r="O591" s="128"/>
      <c r="P591" s="128"/>
      <c r="Q591" s="128"/>
      <c r="R591" s="128"/>
      <c r="S591" s="128"/>
      <c r="T591" s="128"/>
      <c r="U591" s="128"/>
      <c r="V591" s="128"/>
      <c r="W591" s="128"/>
      <c r="X591" s="128"/>
      <c r="Y591" s="128"/>
      <c r="Z591" s="128"/>
    </row>
    <row r="592" spans="1:26" ht="12.75" x14ac:dyDescent="0.2">
      <c r="A592" s="128"/>
      <c r="B592" s="128"/>
      <c r="C592" s="128"/>
      <c r="D592" s="121"/>
      <c r="E592" s="180"/>
      <c r="F592" s="121"/>
      <c r="G592" s="161"/>
      <c r="H592" s="128"/>
      <c r="I592" s="128"/>
      <c r="J592" s="128"/>
      <c r="K592" s="128"/>
      <c r="L592" s="126"/>
      <c r="M592" s="128"/>
      <c r="N592" s="128"/>
      <c r="O592" s="128"/>
      <c r="P592" s="128"/>
      <c r="Q592" s="128"/>
      <c r="R592" s="128"/>
      <c r="S592" s="128"/>
      <c r="T592" s="128"/>
      <c r="U592" s="128"/>
      <c r="V592" s="128"/>
      <c r="W592" s="128"/>
      <c r="X592" s="128"/>
      <c r="Y592" s="128"/>
      <c r="Z592" s="128"/>
    </row>
    <row r="593" spans="1:26" ht="12.75" x14ac:dyDescent="0.2">
      <c r="A593" s="128"/>
      <c r="B593" s="128"/>
      <c r="C593" s="128"/>
      <c r="D593" s="121"/>
      <c r="E593" s="180"/>
      <c r="F593" s="121"/>
      <c r="G593" s="161"/>
      <c r="H593" s="128"/>
      <c r="I593" s="128"/>
      <c r="J593" s="128"/>
      <c r="K593" s="128"/>
      <c r="L593" s="126"/>
      <c r="M593" s="128"/>
      <c r="N593" s="128"/>
      <c r="O593" s="128"/>
      <c r="P593" s="128"/>
      <c r="Q593" s="128"/>
      <c r="R593" s="128"/>
      <c r="S593" s="128"/>
      <c r="T593" s="128"/>
      <c r="U593" s="128"/>
      <c r="V593" s="128"/>
      <c r="W593" s="128"/>
      <c r="X593" s="128"/>
      <c r="Y593" s="128"/>
      <c r="Z593" s="128"/>
    </row>
    <row r="594" spans="1:26" ht="12.75" x14ac:dyDescent="0.2">
      <c r="A594" s="128"/>
      <c r="B594" s="128"/>
      <c r="C594" s="128"/>
      <c r="D594" s="121"/>
      <c r="E594" s="180"/>
      <c r="F594" s="121"/>
      <c r="G594" s="161"/>
      <c r="H594" s="128"/>
      <c r="I594" s="128"/>
      <c r="J594" s="128"/>
      <c r="K594" s="128"/>
      <c r="L594" s="126"/>
      <c r="M594" s="128"/>
      <c r="N594" s="128"/>
      <c r="O594" s="128"/>
      <c r="P594" s="128"/>
      <c r="Q594" s="128"/>
      <c r="R594" s="128"/>
      <c r="S594" s="128"/>
      <c r="T594" s="128"/>
      <c r="U594" s="128"/>
      <c r="V594" s="128"/>
      <c r="W594" s="128"/>
      <c r="X594" s="128"/>
      <c r="Y594" s="128"/>
      <c r="Z594" s="128"/>
    </row>
    <row r="595" spans="1:26" ht="12.75" x14ac:dyDescent="0.2">
      <c r="A595" s="128"/>
      <c r="B595" s="128"/>
      <c r="C595" s="128"/>
      <c r="D595" s="121"/>
      <c r="E595" s="180"/>
      <c r="F595" s="121"/>
      <c r="G595" s="161"/>
      <c r="H595" s="128"/>
      <c r="I595" s="128"/>
      <c r="J595" s="128"/>
      <c r="K595" s="128"/>
      <c r="L595" s="126"/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  <c r="W595" s="128"/>
      <c r="X595" s="128"/>
      <c r="Y595" s="128"/>
      <c r="Z595" s="128"/>
    </row>
    <row r="596" spans="1:26" ht="12.75" x14ac:dyDescent="0.2">
      <c r="A596" s="128"/>
      <c r="B596" s="128"/>
      <c r="C596" s="128"/>
      <c r="D596" s="121"/>
      <c r="E596" s="180"/>
      <c r="F596" s="121"/>
      <c r="G596" s="161"/>
      <c r="H596" s="128"/>
      <c r="I596" s="128"/>
      <c r="J596" s="128"/>
      <c r="K596" s="128"/>
      <c r="L596" s="126"/>
      <c r="M596" s="128"/>
      <c r="N596" s="128"/>
      <c r="O596" s="128"/>
      <c r="P596" s="128"/>
      <c r="Q596" s="128"/>
      <c r="R596" s="128"/>
      <c r="S596" s="128"/>
      <c r="T596" s="128"/>
      <c r="U596" s="128"/>
      <c r="V596" s="128"/>
      <c r="W596" s="128"/>
      <c r="X596" s="128"/>
      <c r="Y596" s="128"/>
      <c r="Z596" s="128"/>
    </row>
    <row r="597" spans="1:26" ht="12.75" x14ac:dyDescent="0.2">
      <c r="A597" s="128"/>
      <c r="B597" s="128"/>
      <c r="C597" s="128"/>
      <c r="D597" s="121"/>
      <c r="E597" s="180"/>
      <c r="F597" s="121"/>
      <c r="G597" s="161"/>
      <c r="H597" s="128"/>
      <c r="I597" s="128"/>
      <c r="J597" s="128"/>
      <c r="K597" s="128"/>
      <c r="L597" s="126"/>
      <c r="M597" s="128"/>
      <c r="N597" s="128"/>
      <c r="O597" s="128"/>
      <c r="P597" s="128"/>
      <c r="Q597" s="128"/>
      <c r="R597" s="128"/>
      <c r="S597" s="128"/>
      <c r="T597" s="128"/>
      <c r="U597" s="128"/>
      <c r="V597" s="128"/>
      <c r="W597" s="128"/>
      <c r="X597" s="128"/>
      <c r="Y597" s="128"/>
      <c r="Z597" s="128"/>
    </row>
    <row r="598" spans="1:26" ht="12.75" x14ac:dyDescent="0.2">
      <c r="A598" s="128"/>
      <c r="B598" s="128"/>
      <c r="C598" s="128"/>
      <c r="D598" s="121"/>
      <c r="E598" s="180"/>
      <c r="F598" s="121"/>
      <c r="G598" s="161"/>
      <c r="H598" s="128"/>
      <c r="I598" s="128"/>
      <c r="J598" s="128"/>
      <c r="K598" s="128"/>
      <c r="L598" s="126"/>
      <c r="M598" s="128"/>
      <c r="N598" s="128"/>
      <c r="O598" s="128"/>
      <c r="P598" s="128"/>
      <c r="Q598" s="128"/>
      <c r="R598" s="128"/>
      <c r="S598" s="128"/>
      <c r="T598" s="128"/>
      <c r="U598" s="128"/>
      <c r="V598" s="128"/>
      <c r="W598" s="128"/>
      <c r="X598" s="128"/>
      <c r="Y598" s="128"/>
      <c r="Z598" s="128"/>
    </row>
    <row r="599" spans="1:26" ht="12.75" x14ac:dyDescent="0.2">
      <c r="A599" s="128"/>
      <c r="B599" s="128"/>
      <c r="C599" s="128"/>
      <c r="D599" s="121"/>
      <c r="E599" s="180"/>
      <c r="F599" s="121"/>
      <c r="G599" s="161"/>
      <c r="H599" s="128"/>
      <c r="I599" s="128"/>
      <c r="J599" s="128"/>
      <c r="K599" s="128"/>
      <c r="L599" s="126"/>
      <c r="M599" s="128"/>
      <c r="N599" s="128"/>
      <c r="O599" s="128"/>
      <c r="P599" s="128"/>
      <c r="Q599" s="128"/>
      <c r="R599" s="128"/>
      <c r="S599" s="128"/>
      <c r="T599" s="128"/>
      <c r="U599" s="128"/>
      <c r="V599" s="128"/>
      <c r="W599" s="128"/>
      <c r="X599" s="128"/>
      <c r="Y599" s="128"/>
      <c r="Z599" s="128"/>
    </row>
    <row r="600" spans="1:26" ht="12.75" x14ac:dyDescent="0.2">
      <c r="A600" s="128"/>
      <c r="B600" s="128"/>
      <c r="C600" s="128"/>
      <c r="D600" s="121"/>
      <c r="E600" s="180"/>
      <c r="F600" s="121"/>
      <c r="G600" s="161"/>
      <c r="H600" s="128"/>
      <c r="I600" s="128"/>
      <c r="J600" s="128"/>
      <c r="K600" s="128"/>
      <c r="L600" s="126"/>
      <c r="M600" s="128"/>
      <c r="N600" s="128"/>
      <c r="O600" s="128"/>
      <c r="P600" s="128"/>
      <c r="Q600" s="128"/>
      <c r="R600" s="128"/>
      <c r="S600" s="128"/>
      <c r="T600" s="128"/>
      <c r="U600" s="128"/>
      <c r="V600" s="128"/>
      <c r="W600" s="128"/>
      <c r="X600" s="128"/>
      <c r="Y600" s="128"/>
      <c r="Z600" s="128"/>
    </row>
    <row r="601" spans="1:26" ht="12.75" x14ac:dyDescent="0.2">
      <c r="A601" s="128"/>
      <c r="B601" s="128"/>
      <c r="C601" s="128"/>
      <c r="D601" s="121"/>
      <c r="E601" s="180"/>
      <c r="F601" s="121"/>
      <c r="G601" s="161"/>
      <c r="H601" s="128"/>
      <c r="I601" s="128"/>
      <c r="J601" s="128"/>
      <c r="K601" s="128"/>
      <c r="L601" s="126"/>
      <c r="M601" s="128"/>
      <c r="N601" s="128"/>
      <c r="O601" s="128"/>
      <c r="P601" s="128"/>
      <c r="Q601" s="128"/>
      <c r="R601" s="128"/>
      <c r="S601" s="128"/>
      <c r="T601" s="128"/>
      <c r="U601" s="128"/>
      <c r="V601" s="128"/>
      <c r="W601" s="128"/>
      <c r="X601" s="128"/>
      <c r="Y601" s="128"/>
      <c r="Z601" s="128"/>
    </row>
    <row r="602" spans="1:26" ht="12.75" x14ac:dyDescent="0.2">
      <c r="A602" s="128"/>
      <c r="B602" s="128"/>
      <c r="C602" s="128"/>
      <c r="D602" s="121"/>
      <c r="E602" s="180"/>
      <c r="F602" s="121"/>
      <c r="G602" s="161"/>
      <c r="H602" s="128"/>
      <c r="I602" s="128"/>
      <c r="J602" s="128"/>
      <c r="K602" s="128"/>
      <c r="L602" s="126"/>
      <c r="M602" s="128"/>
      <c r="N602" s="128"/>
      <c r="O602" s="128"/>
      <c r="P602" s="128"/>
      <c r="Q602" s="128"/>
      <c r="R602" s="128"/>
      <c r="S602" s="128"/>
      <c r="T602" s="128"/>
      <c r="U602" s="128"/>
      <c r="V602" s="128"/>
      <c r="W602" s="128"/>
      <c r="X602" s="128"/>
      <c r="Y602" s="128"/>
      <c r="Z602" s="128"/>
    </row>
    <row r="603" spans="1:26" ht="12.75" x14ac:dyDescent="0.2">
      <c r="A603" s="128"/>
      <c r="B603" s="128"/>
      <c r="C603" s="128"/>
      <c r="D603" s="121"/>
      <c r="E603" s="180"/>
      <c r="F603" s="121"/>
      <c r="G603" s="161"/>
      <c r="H603" s="128"/>
      <c r="I603" s="128"/>
      <c r="J603" s="128"/>
      <c r="K603" s="128"/>
      <c r="L603" s="126"/>
      <c r="M603" s="128"/>
      <c r="N603" s="128"/>
      <c r="O603" s="128"/>
      <c r="P603" s="128"/>
      <c r="Q603" s="128"/>
      <c r="R603" s="128"/>
      <c r="S603" s="128"/>
      <c r="T603" s="128"/>
      <c r="U603" s="128"/>
      <c r="V603" s="128"/>
      <c r="W603" s="128"/>
      <c r="X603" s="128"/>
      <c r="Y603" s="128"/>
      <c r="Z603" s="128"/>
    </row>
    <row r="604" spans="1:26" ht="12.75" x14ac:dyDescent="0.2">
      <c r="A604" s="128"/>
      <c r="B604" s="128"/>
      <c r="C604" s="128"/>
      <c r="D604" s="121"/>
      <c r="E604" s="180"/>
      <c r="F604" s="121"/>
      <c r="G604" s="161"/>
      <c r="H604" s="128"/>
      <c r="I604" s="128"/>
      <c r="J604" s="128"/>
      <c r="K604" s="128"/>
      <c r="L604" s="126"/>
      <c r="M604" s="128"/>
      <c r="N604" s="128"/>
      <c r="O604" s="128"/>
      <c r="P604" s="128"/>
      <c r="Q604" s="128"/>
      <c r="R604" s="128"/>
      <c r="S604" s="128"/>
      <c r="T604" s="128"/>
      <c r="U604" s="128"/>
      <c r="V604" s="128"/>
      <c r="W604" s="128"/>
      <c r="X604" s="128"/>
      <c r="Y604" s="128"/>
      <c r="Z604" s="128"/>
    </row>
    <row r="605" spans="1:26" ht="12.75" x14ac:dyDescent="0.2">
      <c r="A605" s="128"/>
      <c r="B605" s="128"/>
      <c r="C605" s="128"/>
      <c r="D605" s="121"/>
      <c r="E605" s="180"/>
      <c r="F605" s="121"/>
      <c r="G605" s="161"/>
      <c r="H605" s="128"/>
      <c r="I605" s="128"/>
      <c r="J605" s="128"/>
      <c r="K605" s="128"/>
      <c r="L605" s="126"/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  <c r="W605" s="128"/>
      <c r="X605" s="128"/>
      <c r="Y605" s="128"/>
      <c r="Z605" s="128"/>
    </row>
    <row r="606" spans="1:26" ht="12.75" x14ac:dyDescent="0.2">
      <c r="A606" s="128"/>
      <c r="B606" s="128"/>
      <c r="C606" s="128"/>
      <c r="D606" s="121"/>
      <c r="E606" s="180"/>
      <c r="F606" s="121"/>
      <c r="G606" s="161"/>
      <c r="H606" s="128"/>
      <c r="I606" s="128"/>
      <c r="J606" s="128"/>
      <c r="K606" s="128"/>
      <c r="L606" s="126"/>
      <c r="M606" s="128"/>
      <c r="N606" s="128"/>
      <c r="O606" s="128"/>
      <c r="P606" s="128"/>
      <c r="Q606" s="128"/>
      <c r="R606" s="128"/>
      <c r="S606" s="128"/>
      <c r="T606" s="128"/>
      <c r="U606" s="128"/>
      <c r="V606" s="128"/>
      <c r="W606" s="128"/>
      <c r="X606" s="128"/>
      <c r="Y606" s="128"/>
      <c r="Z606" s="128"/>
    </row>
    <row r="607" spans="1:26" ht="12.75" x14ac:dyDescent="0.2">
      <c r="A607" s="128"/>
      <c r="B607" s="128"/>
      <c r="C607" s="128"/>
      <c r="D607" s="121"/>
      <c r="E607" s="180"/>
      <c r="F607" s="121"/>
      <c r="G607" s="161"/>
      <c r="H607" s="128"/>
      <c r="I607" s="128"/>
      <c r="J607" s="128"/>
      <c r="K607" s="128"/>
      <c r="L607" s="126"/>
      <c r="M607" s="128"/>
      <c r="N607" s="128"/>
      <c r="O607" s="128"/>
      <c r="P607" s="128"/>
      <c r="Q607" s="128"/>
      <c r="R607" s="128"/>
      <c r="S607" s="128"/>
      <c r="T607" s="128"/>
      <c r="U607" s="128"/>
      <c r="V607" s="128"/>
      <c r="W607" s="128"/>
      <c r="X607" s="128"/>
      <c r="Y607" s="128"/>
      <c r="Z607" s="128"/>
    </row>
    <row r="608" spans="1:26" ht="12.75" x14ac:dyDescent="0.2">
      <c r="A608" s="128"/>
      <c r="B608" s="128"/>
      <c r="C608" s="128"/>
      <c r="D608" s="121"/>
      <c r="E608" s="180"/>
      <c r="F608" s="121"/>
      <c r="G608" s="161"/>
      <c r="H608" s="128"/>
      <c r="I608" s="128"/>
      <c r="J608" s="128"/>
      <c r="K608" s="128"/>
      <c r="L608" s="126"/>
      <c r="M608" s="128"/>
      <c r="N608" s="128"/>
      <c r="O608" s="128"/>
      <c r="P608" s="128"/>
      <c r="Q608" s="128"/>
      <c r="R608" s="128"/>
      <c r="S608" s="128"/>
      <c r="T608" s="128"/>
      <c r="U608" s="128"/>
      <c r="V608" s="128"/>
      <c r="W608" s="128"/>
      <c r="X608" s="128"/>
      <c r="Y608" s="128"/>
      <c r="Z608" s="128"/>
    </row>
    <row r="609" spans="1:26" ht="12.75" x14ac:dyDescent="0.2">
      <c r="A609" s="128"/>
      <c r="B609" s="128"/>
      <c r="C609" s="128"/>
      <c r="D609" s="121"/>
      <c r="E609" s="180"/>
      <c r="F609" s="121"/>
      <c r="G609" s="161"/>
      <c r="H609" s="128"/>
      <c r="I609" s="128"/>
      <c r="J609" s="128"/>
      <c r="K609" s="128"/>
      <c r="L609" s="126"/>
      <c r="M609" s="128"/>
      <c r="N609" s="128"/>
      <c r="O609" s="128"/>
      <c r="P609" s="128"/>
      <c r="Q609" s="128"/>
      <c r="R609" s="128"/>
      <c r="S609" s="128"/>
      <c r="T609" s="128"/>
      <c r="U609" s="128"/>
      <c r="V609" s="128"/>
      <c r="W609" s="128"/>
      <c r="X609" s="128"/>
      <c r="Y609" s="128"/>
      <c r="Z609" s="128"/>
    </row>
    <row r="610" spans="1:26" ht="12.75" x14ac:dyDescent="0.2">
      <c r="A610" s="128"/>
      <c r="B610" s="128"/>
      <c r="C610" s="128"/>
      <c r="D610" s="121"/>
      <c r="E610" s="180"/>
      <c r="F610" s="121"/>
      <c r="G610" s="161"/>
      <c r="H610" s="128"/>
      <c r="I610" s="128"/>
      <c r="J610" s="128"/>
      <c r="K610" s="128"/>
      <c r="L610" s="126"/>
      <c r="M610" s="128"/>
      <c r="N610" s="128"/>
      <c r="O610" s="128"/>
      <c r="P610" s="128"/>
      <c r="Q610" s="128"/>
      <c r="R610" s="128"/>
      <c r="S610" s="128"/>
      <c r="T610" s="128"/>
      <c r="U610" s="128"/>
      <c r="V610" s="128"/>
      <c r="W610" s="128"/>
      <c r="X610" s="128"/>
      <c r="Y610" s="128"/>
      <c r="Z610" s="128"/>
    </row>
    <row r="611" spans="1:26" ht="12.75" x14ac:dyDescent="0.2">
      <c r="A611" s="128"/>
      <c r="B611" s="128"/>
      <c r="C611" s="128"/>
      <c r="D611" s="121"/>
      <c r="E611" s="180"/>
      <c r="F611" s="121"/>
      <c r="G611" s="161"/>
      <c r="H611" s="128"/>
      <c r="I611" s="128"/>
      <c r="J611" s="128"/>
      <c r="K611" s="128"/>
      <c r="L611" s="126"/>
      <c r="M611" s="128"/>
      <c r="N611" s="128"/>
      <c r="O611" s="128"/>
      <c r="P611" s="128"/>
      <c r="Q611" s="128"/>
      <c r="R611" s="128"/>
      <c r="S611" s="128"/>
      <c r="T611" s="128"/>
      <c r="U611" s="128"/>
      <c r="V611" s="128"/>
      <c r="W611" s="128"/>
      <c r="X611" s="128"/>
      <c r="Y611" s="128"/>
      <c r="Z611" s="128"/>
    </row>
    <row r="612" spans="1:26" ht="12.75" x14ac:dyDescent="0.2">
      <c r="A612" s="128"/>
      <c r="B612" s="128"/>
      <c r="C612" s="128"/>
      <c r="D612" s="121"/>
      <c r="E612" s="180"/>
      <c r="F612" s="121"/>
      <c r="G612" s="161"/>
      <c r="H612" s="128"/>
      <c r="I612" s="128"/>
      <c r="J612" s="128"/>
      <c r="K612" s="128"/>
      <c r="L612" s="126"/>
      <c r="M612" s="128"/>
      <c r="N612" s="128"/>
      <c r="O612" s="128"/>
      <c r="P612" s="128"/>
      <c r="Q612" s="128"/>
      <c r="R612" s="128"/>
      <c r="S612" s="128"/>
      <c r="T612" s="128"/>
      <c r="U612" s="128"/>
      <c r="V612" s="128"/>
      <c r="W612" s="128"/>
      <c r="X612" s="128"/>
      <c r="Y612" s="128"/>
      <c r="Z612" s="128"/>
    </row>
    <row r="613" spans="1:26" ht="12.75" x14ac:dyDescent="0.2">
      <c r="A613" s="128"/>
      <c r="B613" s="128"/>
      <c r="C613" s="128"/>
      <c r="D613" s="121"/>
      <c r="E613" s="180"/>
      <c r="F613" s="121"/>
      <c r="G613" s="161"/>
      <c r="H613" s="128"/>
      <c r="I613" s="128"/>
      <c r="J613" s="128"/>
      <c r="K613" s="128"/>
      <c r="L613" s="126"/>
      <c r="M613" s="128"/>
      <c r="N613" s="128"/>
      <c r="O613" s="128"/>
      <c r="P613" s="128"/>
      <c r="Q613" s="128"/>
      <c r="R613" s="128"/>
      <c r="S613" s="128"/>
      <c r="T613" s="128"/>
      <c r="U613" s="128"/>
      <c r="V613" s="128"/>
      <c r="W613" s="128"/>
      <c r="X613" s="128"/>
      <c r="Y613" s="128"/>
      <c r="Z613" s="128"/>
    </row>
    <row r="614" spans="1:26" ht="12.75" x14ac:dyDescent="0.2">
      <c r="A614" s="128"/>
      <c r="B614" s="128"/>
      <c r="C614" s="128"/>
      <c r="D614" s="121"/>
      <c r="E614" s="180"/>
      <c r="F614" s="121"/>
      <c r="G614" s="161"/>
      <c r="H614" s="128"/>
      <c r="I614" s="128"/>
      <c r="J614" s="128"/>
      <c r="K614" s="128"/>
      <c r="L614" s="126"/>
      <c r="M614" s="128"/>
      <c r="N614" s="128"/>
      <c r="O614" s="128"/>
      <c r="P614" s="128"/>
      <c r="Q614" s="128"/>
      <c r="R614" s="128"/>
      <c r="S614" s="128"/>
      <c r="T614" s="128"/>
      <c r="U614" s="128"/>
      <c r="V614" s="128"/>
      <c r="W614" s="128"/>
      <c r="X614" s="128"/>
      <c r="Y614" s="128"/>
      <c r="Z614" s="128"/>
    </row>
    <row r="615" spans="1:26" ht="12.75" x14ac:dyDescent="0.2">
      <c r="A615" s="128"/>
      <c r="B615" s="128"/>
      <c r="C615" s="128"/>
      <c r="D615" s="121"/>
      <c r="E615" s="180"/>
      <c r="F615" s="121"/>
      <c r="G615" s="161"/>
      <c r="H615" s="128"/>
      <c r="I615" s="128"/>
      <c r="J615" s="128"/>
      <c r="K615" s="128"/>
      <c r="L615" s="126"/>
      <c r="M615" s="128"/>
      <c r="N615" s="128"/>
      <c r="O615" s="128"/>
      <c r="P615" s="128"/>
      <c r="Q615" s="128"/>
      <c r="R615" s="128"/>
      <c r="S615" s="128"/>
      <c r="T615" s="128"/>
      <c r="U615" s="128"/>
      <c r="V615" s="128"/>
      <c r="W615" s="128"/>
      <c r="X615" s="128"/>
      <c r="Y615" s="128"/>
      <c r="Z615" s="128"/>
    </row>
    <row r="616" spans="1:26" ht="12.75" x14ac:dyDescent="0.2">
      <c r="A616" s="128"/>
      <c r="B616" s="128"/>
      <c r="C616" s="128"/>
      <c r="D616" s="121"/>
      <c r="E616" s="180"/>
      <c r="F616" s="121"/>
      <c r="G616" s="161"/>
      <c r="H616" s="128"/>
      <c r="I616" s="128"/>
      <c r="J616" s="128"/>
      <c r="K616" s="128"/>
      <c r="L616" s="126"/>
      <c r="M616" s="128"/>
      <c r="N616" s="128"/>
      <c r="O616" s="128"/>
      <c r="P616" s="128"/>
      <c r="Q616" s="128"/>
      <c r="R616" s="128"/>
      <c r="S616" s="128"/>
      <c r="T616" s="128"/>
      <c r="U616" s="128"/>
      <c r="V616" s="128"/>
      <c r="W616" s="128"/>
      <c r="X616" s="128"/>
      <c r="Y616" s="128"/>
      <c r="Z616" s="128"/>
    </row>
    <row r="617" spans="1:26" ht="12.75" x14ac:dyDescent="0.2">
      <c r="A617" s="128"/>
      <c r="B617" s="128"/>
      <c r="C617" s="128"/>
      <c r="D617" s="121"/>
      <c r="E617" s="180"/>
      <c r="F617" s="121"/>
      <c r="G617" s="161"/>
      <c r="H617" s="128"/>
      <c r="I617" s="128"/>
      <c r="J617" s="128"/>
      <c r="K617" s="128"/>
      <c r="L617" s="126"/>
      <c r="M617" s="128"/>
      <c r="N617" s="128"/>
      <c r="O617" s="128"/>
      <c r="P617" s="128"/>
      <c r="Q617" s="128"/>
      <c r="R617" s="128"/>
      <c r="S617" s="128"/>
      <c r="T617" s="128"/>
      <c r="U617" s="128"/>
      <c r="V617" s="128"/>
      <c r="W617" s="128"/>
      <c r="X617" s="128"/>
      <c r="Y617" s="128"/>
      <c r="Z617" s="128"/>
    </row>
    <row r="618" spans="1:26" ht="12.75" x14ac:dyDescent="0.2">
      <c r="A618" s="128"/>
      <c r="B618" s="128"/>
      <c r="C618" s="128"/>
      <c r="D618" s="121"/>
      <c r="E618" s="180"/>
      <c r="F618" s="121"/>
      <c r="G618" s="161"/>
      <c r="H618" s="128"/>
      <c r="I618" s="128"/>
      <c r="J618" s="128"/>
      <c r="K618" s="128"/>
      <c r="L618" s="126"/>
      <c r="M618" s="128"/>
      <c r="N618" s="128"/>
      <c r="O618" s="128"/>
      <c r="P618" s="128"/>
      <c r="Q618" s="128"/>
      <c r="R618" s="128"/>
      <c r="S618" s="128"/>
      <c r="T618" s="128"/>
      <c r="U618" s="128"/>
      <c r="V618" s="128"/>
      <c r="W618" s="128"/>
      <c r="X618" s="128"/>
      <c r="Y618" s="128"/>
      <c r="Z618" s="128"/>
    </row>
    <row r="619" spans="1:26" ht="12.75" x14ac:dyDescent="0.2">
      <c r="A619" s="128"/>
      <c r="B619" s="128"/>
      <c r="C619" s="128"/>
      <c r="D619" s="121"/>
      <c r="E619" s="180"/>
      <c r="F619" s="121"/>
      <c r="G619" s="161"/>
      <c r="H619" s="128"/>
      <c r="I619" s="128"/>
      <c r="J619" s="128"/>
      <c r="K619" s="128"/>
      <c r="L619" s="126"/>
      <c r="M619" s="128"/>
      <c r="N619" s="128"/>
      <c r="O619" s="128"/>
      <c r="P619" s="128"/>
      <c r="Q619" s="128"/>
      <c r="R619" s="128"/>
      <c r="S619" s="128"/>
      <c r="T619" s="128"/>
      <c r="U619" s="128"/>
      <c r="V619" s="128"/>
      <c r="W619" s="128"/>
      <c r="X619" s="128"/>
      <c r="Y619" s="128"/>
      <c r="Z619" s="128"/>
    </row>
    <row r="620" spans="1:26" ht="12.75" x14ac:dyDescent="0.2">
      <c r="A620" s="128"/>
      <c r="B620" s="128"/>
      <c r="C620" s="128"/>
      <c r="D620" s="121"/>
      <c r="E620" s="180"/>
      <c r="F620" s="121"/>
      <c r="G620" s="161"/>
      <c r="H620" s="128"/>
      <c r="I620" s="128"/>
      <c r="J620" s="128"/>
      <c r="K620" s="128"/>
      <c r="L620" s="126"/>
      <c r="M620" s="128"/>
      <c r="N620" s="128"/>
      <c r="O620" s="128"/>
      <c r="P620" s="128"/>
      <c r="Q620" s="128"/>
      <c r="R620" s="128"/>
      <c r="S620" s="128"/>
      <c r="T620" s="128"/>
      <c r="U620" s="128"/>
      <c r="V620" s="128"/>
      <c r="W620" s="128"/>
      <c r="X620" s="128"/>
      <c r="Y620" s="128"/>
      <c r="Z620" s="128"/>
    </row>
    <row r="621" spans="1:26" ht="12.75" x14ac:dyDescent="0.2">
      <c r="A621" s="128"/>
      <c r="B621" s="128"/>
      <c r="C621" s="128"/>
      <c r="D621" s="121"/>
      <c r="E621" s="180"/>
      <c r="F621" s="121"/>
      <c r="G621" s="161"/>
      <c r="H621" s="128"/>
      <c r="I621" s="128"/>
      <c r="J621" s="128"/>
      <c r="K621" s="128"/>
      <c r="L621" s="126"/>
      <c r="M621" s="128"/>
      <c r="N621" s="128"/>
      <c r="O621" s="128"/>
      <c r="P621" s="128"/>
      <c r="Q621" s="128"/>
      <c r="R621" s="128"/>
      <c r="S621" s="128"/>
      <c r="T621" s="128"/>
      <c r="U621" s="128"/>
      <c r="V621" s="128"/>
      <c r="W621" s="128"/>
      <c r="X621" s="128"/>
      <c r="Y621" s="128"/>
      <c r="Z621" s="128"/>
    </row>
    <row r="622" spans="1:26" ht="12.75" x14ac:dyDescent="0.2">
      <c r="A622" s="128"/>
      <c r="B622" s="128"/>
      <c r="C622" s="128"/>
      <c r="D622" s="121"/>
      <c r="E622" s="180"/>
      <c r="F622" s="121"/>
      <c r="G622" s="161"/>
      <c r="H622" s="128"/>
      <c r="I622" s="128"/>
      <c r="J622" s="128"/>
      <c r="K622" s="128"/>
      <c r="L622" s="126"/>
      <c r="M622" s="128"/>
      <c r="N622" s="128"/>
      <c r="O622" s="128"/>
      <c r="P622" s="128"/>
      <c r="Q622" s="128"/>
      <c r="R622" s="128"/>
      <c r="S622" s="128"/>
      <c r="T622" s="128"/>
      <c r="U622" s="128"/>
      <c r="V622" s="128"/>
      <c r="W622" s="128"/>
      <c r="X622" s="128"/>
      <c r="Y622" s="128"/>
      <c r="Z622" s="128"/>
    </row>
    <row r="623" spans="1:26" ht="12.75" x14ac:dyDescent="0.2">
      <c r="A623" s="128"/>
      <c r="B623" s="128"/>
      <c r="C623" s="128"/>
      <c r="D623" s="121"/>
      <c r="E623" s="180"/>
      <c r="F623" s="121"/>
      <c r="G623" s="161"/>
      <c r="H623" s="128"/>
      <c r="I623" s="128"/>
      <c r="J623" s="128"/>
      <c r="K623" s="128"/>
      <c r="L623" s="126"/>
      <c r="M623" s="128"/>
      <c r="N623" s="128"/>
      <c r="O623" s="128"/>
      <c r="P623" s="128"/>
      <c r="Q623" s="128"/>
      <c r="R623" s="128"/>
      <c r="S623" s="128"/>
      <c r="T623" s="128"/>
      <c r="U623" s="128"/>
      <c r="V623" s="128"/>
      <c r="W623" s="128"/>
      <c r="X623" s="128"/>
      <c r="Y623" s="128"/>
      <c r="Z623" s="128"/>
    </row>
    <row r="624" spans="1:26" ht="12.75" x14ac:dyDescent="0.2">
      <c r="A624" s="128"/>
      <c r="B624" s="128"/>
      <c r="C624" s="128"/>
      <c r="D624" s="121"/>
      <c r="E624" s="180"/>
      <c r="F624" s="121"/>
      <c r="G624" s="161"/>
      <c r="H624" s="128"/>
      <c r="I624" s="128"/>
      <c r="J624" s="128"/>
      <c r="K624" s="128"/>
      <c r="L624" s="126"/>
      <c r="M624" s="128"/>
      <c r="N624" s="128"/>
      <c r="O624" s="128"/>
      <c r="P624" s="128"/>
      <c r="Q624" s="128"/>
      <c r="R624" s="128"/>
      <c r="S624" s="128"/>
      <c r="T624" s="128"/>
      <c r="U624" s="128"/>
      <c r="V624" s="128"/>
      <c r="W624" s="128"/>
      <c r="X624" s="128"/>
      <c r="Y624" s="128"/>
      <c r="Z624" s="128"/>
    </row>
    <row r="625" spans="1:26" ht="12.75" x14ac:dyDescent="0.2">
      <c r="A625" s="128"/>
      <c r="B625" s="128"/>
      <c r="C625" s="128"/>
      <c r="D625" s="121"/>
      <c r="E625" s="180"/>
      <c r="F625" s="121"/>
      <c r="G625" s="161"/>
      <c r="H625" s="128"/>
      <c r="I625" s="128"/>
      <c r="J625" s="128"/>
      <c r="K625" s="128"/>
      <c r="L625" s="126"/>
      <c r="M625" s="128"/>
      <c r="N625" s="128"/>
      <c r="O625" s="128"/>
      <c r="P625" s="128"/>
      <c r="Q625" s="128"/>
      <c r="R625" s="128"/>
      <c r="S625" s="128"/>
      <c r="T625" s="128"/>
      <c r="U625" s="128"/>
      <c r="V625" s="128"/>
      <c r="W625" s="128"/>
      <c r="X625" s="128"/>
      <c r="Y625" s="128"/>
      <c r="Z625" s="128"/>
    </row>
    <row r="626" spans="1:26" ht="12.75" x14ac:dyDescent="0.2">
      <c r="A626" s="128"/>
      <c r="B626" s="128"/>
      <c r="C626" s="128"/>
      <c r="D626" s="121"/>
      <c r="E626" s="180"/>
      <c r="F626" s="121"/>
      <c r="G626" s="161"/>
      <c r="H626" s="128"/>
      <c r="I626" s="128"/>
      <c r="J626" s="128"/>
      <c r="K626" s="128"/>
      <c r="L626" s="126"/>
      <c r="M626" s="128"/>
      <c r="N626" s="128"/>
      <c r="O626" s="128"/>
      <c r="P626" s="128"/>
      <c r="Q626" s="128"/>
      <c r="R626" s="128"/>
      <c r="S626" s="128"/>
      <c r="T626" s="128"/>
      <c r="U626" s="128"/>
      <c r="V626" s="128"/>
      <c r="W626" s="128"/>
      <c r="X626" s="128"/>
      <c r="Y626" s="128"/>
      <c r="Z626" s="128"/>
    </row>
    <row r="627" spans="1:26" ht="12.75" x14ac:dyDescent="0.2">
      <c r="A627" s="128"/>
      <c r="B627" s="128"/>
      <c r="C627" s="128"/>
      <c r="D627" s="121"/>
      <c r="E627" s="180"/>
      <c r="F627" s="121"/>
      <c r="G627" s="161"/>
      <c r="H627" s="128"/>
      <c r="I627" s="128"/>
      <c r="J627" s="128"/>
      <c r="K627" s="128"/>
      <c r="L627" s="126"/>
      <c r="M627" s="128"/>
      <c r="N627" s="128"/>
      <c r="O627" s="128"/>
      <c r="P627" s="128"/>
      <c r="Q627" s="128"/>
      <c r="R627" s="128"/>
      <c r="S627" s="128"/>
      <c r="T627" s="128"/>
      <c r="U627" s="128"/>
      <c r="V627" s="128"/>
      <c r="W627" s="128"/>
      <c r="X627" s="128"/>
      <c r="Y627" s="128"/>
      <c r="Z627" s="128"/>
    </row>
    <row r="628" spans="1:26" ht="12.75" x14ac:dyDescent="0.2">
      <c r="A628" s="128"/>
      <c r="B628" s="128"/>
      <c r="C628" s="128"/>
      <c r="D628" s="121"/>
      <c r="E628" s="180"/>
      <c r="F628" s="121"/>
      <c r="G628" s="161"/>
      <c r="H628" s="128"/>
      <c r="I628" s="128"/>
      <c r="J628" s="128"/>
      <c r="K628" s="128"/>
      <c r="L628" s="126"/>
      <c r="M628" s="128"/>
      <c r="N628" s="128"/>
      <c r="O628" s="128"/>
      <c r="P628" s="128"/>
      <c r="Q628" s="128"/>
      <c r="R628" s="128"/>
      <c r="S628" s="128"/>
      <c r="T628" s="128"/>
      <c r="U628" s="128"/>
      <c r="V628" s="128"/>
      <c r="W628" s="128"/>
      <c r="X628" s="128"/>
      <c r="Y628" s="128"/>
      <c r="Z628" s="128"/>
    </row>
    <row r="629" spans="1:26" ht="12.75" x14ac:dyDescent="0.2">
      <c r="A629" s="128"/>
      <c r="B629" s="128"/>
      <c r="C629" s="128"/>
      <c r="D629" s="121"/>
      <c r="E629" s="180"/>
      <c r="F629" s="121"/>
      <c r="G629" s="161"/>
      <c r="H629" s="128"/>
      <c r="I629" s="128"/>
      <c r="J629" s="128"/>
      <c r="K629" s="128"/>
      <c r="L629" s="126"/>
      <c r="M629" s="128"/>
      <c r="N629" s="128"/>
      <c r="O629" s="128"/>
      <c r="P629" s="128"/>
      <c r="Q629" s="128"/>
      <c r="R629" s="128"/>
      <c r="S629" s="128"/>
      <c r="T629" s="128"/>
      <c r="U629" s="128"/>
      <c r="V629" s="128"/>
      <c r="W629" s="128"/>
      <c r="X629" s="128"/>
      <c r="Y629" s="128"/>
      <c r="Z629" s="128"/>
    </row>
    <row r="630" spans="1:26" ht="12.75" x14ac:dyDescent="0.2">
      <c r="A630" s="128"/>
      <c r="B630" s="128"/>
      <c r="C630" s="128"/>
      <c r="D630" s="121"/>
      <c r="E630" s="180"/>
      <c r="F630" s="121"/>
      <c r="G630" s="161"/>
      <c r="H630" s="128"/>
      <c r="I630" s="128"/>
      <c r="J630" s="128"/>
      <c r="K630" s="128"/>
      <c r="L630" s="126"/>
      <c r="M630" s="128"/>
      <c r="N630" s="128"/>
      <c r="O630" s="128"/>
      <c r="P630" s="128"/>
      <c r="Q630" s="128"/>
      <c r="R630" s="128"/>
      <c r="S630" s="128"/>
      <c r="T630" s="128"/>
      <c r="U630" s="128"/>
      <c r="V630" s="128"/>
      <c r="W630" s="128"/>
      <c r="X630" s="128"/>
      <c r="Y630" s="128"/>
      <c r="Z630" s="128"/>
    </row>
    <row r="631" spans="1:26" ht="12.75" x14ac:dyDescent="0.2">
      <c r="A631" s="128"/>
      <c r="B631" s="128"/>
      <c r="C631" s="128"/>
      <c r="D631" s="121"/>
      <c r="E631" s="180"/>
      <c r="F631" s="121"/>
      <c r="G631" s="161"/>
      <c r="H631" s="128"/>
      <c r="I631" s="128"/>
      <c r="J631" s="128"/>
      <c r="K631" s="128"/>
      <c r="L631" s="126"/>
      <c r="M631" s="128"/>
      <c r="N631" s="128"/>
      <c r="O631" s="128"/>
      <c r="P631" s="128"/>
      <c r="Q631" s="128"/>
      <c r="R631" s="128"/>
      <c r="S631" s="128"/>
      <c r="T631" s="128"/>
      <c r="U631" s="128"/>
      <c r="V631" s="128"/>
      <c r="W631" s="128"/>
      <c r="X631" s="128"/>
      <c r="Y631" s="128"/>
      <c r="Z631" s="128"/>
    </row>
    <row r="632" spans="1:26" ht="12.75" x14ac:dyDescent="0.2">
      <c r="A632" s="128"/>
      <c r="B632" s="128"/>
      <c r="C632" s="128"/>
      <c r="D632" s="121"/>
      <c r="E632" s="180"/>
      <c r="F632" s="121"/>
      <c r="G632" s="161"/>
      <c r="H632" s="128"/>
      <c r="I632" s="128"/>
      <c r="J632" s="128"/>
      <c r="K632" s="128"/>
      <c r="L632" s="126"/>
      <c r="M632" s="128"/>
      <c r="N632" s="128"/>
      <c r="O632" s="128"/>
      <c r="P632" s="128"/>
      <c r="Q632" s="128"/>
      <c r="R632" s="128"/>
      <c r="S632" s="128"/>
      <c r="T632" s="128"/>
      <c r="U632" s="128"/>
      <c r="V632" s="128"/>
      <c r="W632" s="128"/>
      <c r="X632" s="128"/>
      <c r="Y632" s="128"/>
      <c r="Z632" s="128"/>
    </row>
    <row r="633" spans="1:26" ht="12.75" x14ac:dyDescent="0.2">
      <c r="A633" s="128"/>
      <c r="B633" s="128"/>
      <c r="C633" s="128"/>
      <c r="D633" s="121"/>
      <c r="E633" s="180"/>
      <c r="F633" s="121"/>
      <c r="G633" s="161"/>
      <c r="H633" s="128"/>
      <c r="I633" s="128"/>
      <c r="J633" s="128"/>
      <c r="K633" s="128"/>
      <c r="L633" s="126"/>
      <c r="M633" s="128"/>
      <c r="N633" s="128"/>
      <c r="O633" s="128"/>
      <c r="P633" s="128"/>
      <c r="Q633" s="128"/>
      <c r="R633" s="128"/>
      <c r="S633" s="128"/>
      <c r="T633" s="128"/>
      <c r="U633" s="128"/>
      <c r="V633" s="128"/>
      <c r="W633" s="128"/>
      <c r="X633" s="128"/>
      <c r="Y633" s="128"/>
      <c r="Z633" s="128"/>
    </row>
    <row r="634" spans="1:26" ht="12.75" x14ac:dyDescent="0.2">
      <c r="A634" s="128"/>
      <c r="B634" s="128"/>
      <c r="C634" s="128"/>
      <c r="D634" s="121"/>
      <c r="E634" s="180"/>
      <c r="F634" s="121"/>
      <c r="G634" s="161"/>
      <c r="H634" s="128"/>
      <c r="I634" s="128"/>
      <c r="J634" s="128"/>
      <c r="K634" s="128"/>
      <c r="L634" s="126"/>
      <c r="M634" s="128"/>
      <c r="N634" s="128"/>
      <c r="O634" s="128"/>
      <c r="P634" s="128"/>
      <c r="Q634" s="128"/>
      <c r="R634" s="128"/>
      <c r="S634" s="128"/>
      <c r="T634" s="128"/>
      <c r="U634" s="128"/>
      <c r="V634" s="128"/>
      <c r="W634" s="128"/>
      <c r="X634" s="128"/>
      <c r="Y634" s="128"/>
      <c r="Z634" s="128"/>
    </row>
    <row r="635" spans="1:26" ht="12.75" x14ac:dyDescent="0.2">
      <c r="A635" s="128"/>
      <c r="B635" s="128"/>
      <c r="C635" s="128"/>
      <c r="D635" s="121"/>
      <c r="E635" s="180"/>
      <c r="F635" s="121"/>
      <c r="G635" s="161"/>
      <c r="H635" s="128"/>
      <c r="I635" s="128"/>
      <c r="J635" s="128"/>
      <c r="K635" s="128"/>
      <c r="L635" s="126"/>
      <c r="M635" s="128"/>
      <c r="N635" s="128"/>
      <c r="O635" s="128"/>
      <c r="P635" s="128"/>
      <c r="Q635" s="128"/>
      <c r="R635" s="128"/>
      <c r="S635" s="128"/>
      <c r="T635" s="128"/>
      <c r="U635" s="128"/>
      <c r="V635" s="128"/>
      <c r="W635" s="128"/>
      <c r="X635" s="128"/>
      <c r="Y635" s="128"/>
      <c r="Z635" s="128"/>
    </row>
    <row r="636" spans="1:26" ht="12.75" x14ac:dyDescent="0.2">
      <c r="A636" s="128"/>
      <c r="B636" s="128"/>
      <c r="C636" s="128"/>
      <c r="D636" s="121"/>
      <c r="E636" s="180"/>
      <c r="F636" s="121"/>
      <c r="G636" s="161"/>
      <c r="H636" s="128"/>
      <c r="I636" s="128"/>
      <c r="J636" s="128"/>
      <c r="K636" s="128"/>
      <c r="L636" s="126"/>
      <c r="M636" s="128"/>
      <c r="N636" s="128"/>
      <c r="O636" s="128"/>
      <c r="P636" s="128"/>
      <c r="Q636" s="128"/>
      <c r="R636" s="128"/>
      <c r="S636" s="128"/>
      <c r="T636" s="128"/>
      <c r="U636" s="128"/>
      <c r="V636" s="128"/>
      <c r="W636" s="128"/>
      <c r="X636" s="128"/>
      <c r="Y636" s="128"/>
      <c r="Z636" s="128"/>
    </row>
    <row r="637" spans="1:26" ht="12.75" x14ac:dyDescent="0.2">
      <c r="A637" s="128"/>
      <c r="B637" s="128"/>
      <c r="C637" s="128"/>
      <c r="D637" s="121"/>
      <c r="E637" s="180"/>
      <c r="F637" s="121"/>
      <c r="G637" s="161"/>
      <c r="H637" s="128"/>
      <c r="I637" s="128"/>
      <c r="J637" s="128"/>
      <c r="K637" s="128"/>
      <c r="L637" s="126"/>
      <c r="M637" s="128"/>
      <c r="N637" s="128"/>
      <c r="O637" s="128"/>
      <c r="P637" s="128"/>
      <c r="Q637" s="128"/>
      <c r="R637" s="128"/>
      <c r="S637" s="128"/>
      <c r="T637" s="128"/>
      <c r="U637" s="128"/>
      <c r="V637" s="128"/>
      <c r="W637" s="128"/>
      <c r="X637" s="128"/>
      <c r="Y637" s="128"/>
      <c r="Z637" s="128"/>
    </row>
    <row r="638" spans="1:26" ht="12.75" x14ac:dyDescent="0.2">
      <c r="A638" s="128"/>
      <c r="B638" s="128"/>
      <c r="C638" s="128"/>
      <c r="D638" s="121"/>
      <c r="E638" s="180"/>
      <c r="F638" s="121"/>
      <c r="G638" s="161"/>
      <c r="H638" s="128"/>
      <c r="I638" s="128"/>
      <c r="J638" s="128"/>
      <c r="K638" s="128"/>
      <c r="L638" s="126"/>
      <c r="M638" s="128"/>
      <c r="N638" s="128"/>
      <c r="O638" s="128"/>
      <c r="P638" s="128"/>
      <c r="Q638" s="128"/>
      <c r="R638" s="128"/>
      <c r="S638" s="128"/>
      <c r="T638" s="128"/>
      <c r="U638" s="128"/>
      <c r="V638" s="128"/>
      <c r="W638" s="128"/>
      <c r="X638" s="128"/>
      <c r="Y638" s="128"/>
      <c r="Z638" s="128"/>
    </row>
    <row r="639" spans="1:26" ht="12.75" x14ac:dyDescent="0.2">
      <c r="A639" s="128"/>
      <c r="B639" s="128"/>
      <c r="C639" s="128"/>
      <c r="D639" s="121"/>
      <c r="E639" s="180"/>
      <c r="F639" s="121"/>
      <c r="G639" s="161"/>
      <c r="H639" s="128"/>
      <c r="I639" s="128"/>
      <c r="J639" s="128"/>
      <c r="K639" s="128"/>
      <c r="L639" s="126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8"/>
      <c r="X639" s="128"/>
      <c r="Y639" s="128"/>
      <c r="Z639" s="128"/>
    </row>
    <row r="640" spans="1:26" ht="12.75" x14ac:dyDescent="0.2">
      <c r="A640" s="128"/>
      <c r="B640" s="128"/>
      <c r="C640" s="128"/>
      <c r="D640" s="121"/>
      <c r="E640" s="180"/>
      <c r="F640" s="121"/>
      <c r="G640" s="161"/>
      <c r="H640" s="128"/>
      <c r="I640" s="128"/>
      <c r="J640" s="128"/>
      <c r="K640" s="128"/>
      <c r="L640" s="126"/>
      <c r="M640" s="128"/>
      <c r="N640" s="128"/>
      <c r="O640" s="128"/>
      <c r="P640" s="128"/>
      <c r="Q640" s="128"/>
      <c r="R640" s="128"/>
      <c r="S640" s="128"/>
      <c r="T640" s="128"/>
      <c r="U640" s="128"/>
      <c r="V640" s="128"/>
      <c r="W640" s="128"/>
      <c r="X640" s="128"/>
      <c r="Y640" s="128"/>
      <c r="Z640" s="128"/>
    </row>
    <row r="641" spans="1:26" ht="12.75" x14ac:dyDescent="0.2">
      <c r="A641" s="128"/>
      <c r="B641" s="128"/>
      <c r="C641" s="128"/>
      <c r="D641" s="121"/>
      <c r="E641" s="180"/>
      <c r="F641" s="121"/>
      <c r="G641" s="161"/>
      <c r="H641" s="128"/>
      <c r="I641" s="128"/>
      <c r="J641" s="128"/>
      <c r="K641" s="128"/>
      <c r="L641" s="126"/>
      <c r="M641" s="128"/>
      <c r="N641" s="128"/>
      <c r="O641" s="128"/>
      <c r="P641" s="128"/>
      <c r="Q641" s="128"/>
      <c r="R641" s="128"/>
      <c r="S641" s="128"/>
      <c r="T641" s="128"/>
      <c r="U641" s="128"/>
      <c r="V641" s="128"/>
      <c r="W641" s="128"/>
      <c r="X641" s="128"/>
      <c r="Y641" s="128"/>
      <c r="Z641" s="128"/>
    </row>
    <row r="642" spans="1:26" ht="12.75" x14ac:dyDescent="0.2">
      <c r="A642" s="128"/>
      <c r="B642" s="128"/>
      <c r="C642" s="128"/>
      <c r="D642" s="121"/>
      <c r="E642" s="180"/>
      <c r="F642" s="121"/>
      <c r="G642" s="161"/>
      <c r="H642" s="128"/>
      <c r="I642" s="128"/>
      <c r="J642" s="128"/>
      <c r="K642" s="128"/>
      <c r="L642" s="126"/>
      <c r="M642" s="128"/>
      <c r="N642" s="128"/>
      <c r="O642" s="128"/>
      <c r="P642" s="128"/>
      <c r="Q642" s="128"/>
      <c r="R642" s="128"/>
      <c r="S642" s="128"/>
      <c r="T642" s="128"/>
      <c r="U642" s="128"/>
      <c r="V642" s="128"/>
      <c r="W642" s="128"/>
      <c r="X642" s="128"/>
      <c r="Y642" s="128"/>
      <c r="Z642" s="128"/>
    </row>
    <row r="643" spans="1:26" ht="12.75" x14ac:dyDescent="0.2">
      <c r="A643" s="128"/>
      <c r="B643" s="128"/>
      <c r="C643" s="128"/>
      <c r="D643" s="121"/>
      <c r="E643" s="180"/>
      <c r="F643" s="121"/>
      <c r="G643" s="161"/>
      <c r="H643" s="128"/>
      <c r="I643" s="128"/>
      <c r="J643" s="128"/>
      <c r="K643" s="128"/>
      <c r="L643" s="126"/>
      <c r="M643" s="128"/>
      <c r="N643" s="128"/>
      <c r="O643" s="128"/>
      <c r="P643" s="128"/>
      <c r="Q643" s="128"/>
      <c r="R643" s="128"/>
      <c r="S643" s="128"/>
      <c r="T643" s="128"/>
      <c r="U643" s="128"/>
      <c r="V643" s="128"/>
      <c r="W643" s="128"/>
      <c r="X643" s="128"/>
      <c r="Y643" s="128"/>
      <c r="Z643" s="128"/>
    </row>
    <row r="644" spans="1:26" ht="12.75" x14ac:dyDescent="0.2">
      <c r="A644" s="128"/>
      <c r="B644" s="128"/>
      <c r="C644" s="128"/>
      <c r="D644" s="121"/>
      <c r="E644" s="180"/>
      <c r="F644" s="121"/>
      <c r="G644" s="161"/>
      <c r="H644" s="128"/>
      <c r="I644" s="128"/>
      <c r="J644" s="128"/>
      <c r="K644" s="128"/>
      <c r="L644" s="126"/>
      <c r="M644" s="128"/>
      <c r="N644" s="128"/>
      <c r="O644" s="128"/>
      <c r="P644" s="128"/>
      <c r="Q644" s="128"/>
      <c r="R644" s="128"/>
      <c r="S644" s="128"/>
      <c r="T644" s="128"/>
      <c r="U644" s="128"/>
      <c r="V644" s="128"/>
      <c r="W644" s="128"/>
      <c r="X644" s="128"/>
      <c r="Y644" s="128"/>
      <c r="Z644" s="128"/>
    </row>
    <row r="645" spans="1:26" ht="12.75" x14ac:dyDescent="0.2">
      <c r="A645" s="128"/>
      <c r="B645" s="128"/>
      <c r="C645" s="128"/>
      <c r="D645" s="121"/>
      <c r="E645" s="180"/>
      <c r="F645" s="121"/>
      <c r="G645" s="161"/>
      <c r="H645" s="128"/>
      <c r="I645" s="128"/>
      <c r="J645" s="128"/>
      <c r="K645" s="128"/>
      <c r="L645" s="126"/>
      <c r="M645" s="128"/>
      <c r="N645" s="128"/>
      <c r="O645" s="128"/>
      <c r="P645" s="128"/>
      <c r="Q645" s="128"/>
      <c r="R645" s="128"/>
      <c r="S645" s="128"/>
      <c r="T645" s="128"/>
      <c r="U645" s="128"/>
      <c r="V645" s="128"/>
      <c r="W645" s="128"/>
      <c r="X645" s="128"/>
      <c r="Y645" s="128"/>
      <c r="Z645" s="128"/>
    </row>
    <row r="646" spans="1:26" ht="12.75" x14ac:dyDescent="0.2">
      <c r="A646" s="128"/>
      <c r="B646" s="128"/>
      <c r="C646" s="128"/>
      <c r="D646" s="121"/>
      <c r="E646" s="180"/>
      <c r="F646" s="121"/>
      <c r="G646" s="161"/>
      <c r="H646" s="128"/>
      <c r="I646" s="128"/>
      <c r="J646" s="128"/>
      <c r="K646" s="128"/>
      <c r="L646" s="126"/>
      <c r="M646" s="128"/>
      <c r="N646" s="128"/>
      <c r="O646" s="128"/>
      <c r="P646" s="128"/>
      <c r="Q646" s="128"/>
      <c r="R646" s="128"/>
      <c r="S646" s="128"/>
      <c r="T646" s="128"/>
      <c r="U646" s="128"/>
      <c r="V646" s="128"/>
      <c r="W646" s="128"/>
      <c r="X646" s="128"/>
      <c r="Y646" s="128"/>
      <c r="Z646" s="128"/>
    </row>
    <row r="647" spans="1:26" ht="12.75" x14ac:dyDescent="0.2">
      <c r="A647" s="128"/>
      <c r="B647" s="128"/>
      <c r="C647" s="128"/>
      <c r="D647" s="121"/>
      <c r="E647" s="180"/>
      <c r="F647" s="121"/>
      <c r="G647" s="161"/>
      <c r="H647" s="128"/>
      <c r="I647" s="128"/>
      <c r="J647" s="128"/>
      <c r="K647" s="128"/>
      <c r="L647" s="126"/>
      <c r="M647" s="128"/>
      <c r="N647" s="128"/>
      <c r="O647" s="128"/>
      <c r="P647" s="128"/>
      <c r="Q647" s="128"/>
      <c r="R647" s="128"/>
      <c r="S647" s="128"/>
      <c r="T647" s="128"/>
      <c r="U647" s="128"/>
      <c r="V647" s="128"/>
      <c r="W647" s="128"/>
      <c r="X647" s="128"/>
      <c r="Y647" s="128"/>
      <c r="Z647" s="128"/>
    </row>
    <row r="648" spans="1:26" ht="12.75" x14ac:dyDescent="0.2">
      <c r="A648" s="128"/>
      <c r="B648" s="128"/>
      <c r="C648" s="128"/>
      <c r="D648" s="121"/>
      <c r="E648" s="180"/>
      <c r="F648" s="121"/>
      <c r="G648" s="161"/>
      <c r="H648" s="128"/>
      <c r="I648" s="128"/>
      <c r="J648" s="128"/>
      <c r="K648" s="128"/>
      <c r="L648" s="126"/>
      <c r="M648" s="128"/>
      <c r="N648" s="128"/>
      <c r="O648" s="128"/>
      <c r="P648" s="128"/>
      <c r="Q648" s="128"/>
      <c r="R648" s="128"/>
      <c r="S648" s="128"/>
      <c r="T648" s="128"/>
      <c r="U648" s="128"/>
      <c r="V648" s="128"/>
      <c r="W648" s="128"/>
      <c r="X648" s="128"/>
      <c r="Y648" s="128"/>
      <c r="Z648" s="128"/>
    </row>
    <row r="649" spans="1:26" ht="12.75" x14ac:dyDescent="0.2">
      <c r="A649" s="128"/>
      <c r="B649" s="128"/>
      <c r="C649" s="128"/>
      <c r="D649" s="121"/>
      <c r="E649" s="180"/>
      <c r="F649" s="121"/>
      <c r="G649" s="161"/>
      <c r="H649" s="128"/>
      <c r="I649" s="128"/>
      <c r="J649" s="128"/>
      <c r="K649" s="128"/>
      <c r="L649" s="126"/>
      <c r="M649" s="128"/>
      <c r="N649" s="128"/>
      <c r="O649" s="128"/>
      <c r="P649" s="128"/>
      <c r="Q649" s="128"/>
      <c r="R649" s="128"/>
      <c r="S649" s="128"/>
      <c r="T649" s="128"/>
      <c r="U649" s="128"/>
      <c r="V649" s="128"/>
      <c r="W649" s="128"/>
      <c r="X649" s="128"/>
      <c r="Y649" s="128"/>
      <c r="Z649" s="128"/>
    </row>
    <row r="650" spans="1:26" ht="12.75" x14ac:dyDescent="0.2">
      <c r="A650" s="128"/>
      <c r="B650" s="128"/>
      <c r="C650" s="128"/>
      <c r="D650" s="121"/>
      <c r="E650" s="180"/>
      <c r="F650" s="121"/>
      <c r="G650" s="161"/>
      <c r="H650" s="128"/>
      <c r="I650" s="128"/>
      <c r="J650" s="128"/>
      <c r="K650" s="128"/>
      <c r="L650" s="126"/>
      <c r="M650" s="128"/>
      <c r="N650" s="128"/>
      <c r="O650" s="128"/>
      <c r="P650" s="128"/>
      <c r="Q650" s="128"/>
      <c r="R650" s="128"/>
      <c r="S650" s="128"/>
      <c r="T650" s="128"/>
      <c r="U650" s="128"/>
      <c r="V650" s="128"/>
      <c r="W650" s="128"/>
      <c r="X650" s="128"/>
      <c r="Y650" s="128"/>
      <c r="Z650" s="128"/>
    </row>
    <row r="651" spans="1:26" ht="12.75" x14ac:dyDescent="0.2">
      <c r="A651" s="128"/>
      <c r="B651" s="128"/>
      <c r="C651" s="128"/>
      <c r="D651" s="121"/>
      <c r="E651" s="180"/>
      <c r="F651" s="121"/>
      <c r="G651" s="161"/>
      <c r="H651" s="128"/>
      <c r="I651" s="128"/>
      <c r="J651" s="128"/>
      <c r="K651" s="128"/>
      <c r="L651" s="126"/>
      <c r="M651" s="128"/>
      <c r="N651" s="128"/>
      <c r="O651" s="128"/>
      <c r="P651" s="128"/>
      <c r="Q651" s="128"/>
      <c r="R651" s="128"/>
      <c r="S651" s="128"/>
      <c r="T651" s="128"/>
      <c r="U651" s="128"/>
      <c r="V651" s="128"/>
      <c r="W651" s="128"/>
      <c r="X651" s="128"/>
      <c r="Y651" s="128"/>
      <c r="Z651" s="128"/>
    </row>
    <row r="652" spans="1:26" ht="12.75" x14ac:dyDescent="0.2">
      <c r="A652" s="128"/>
      <c r="B652" s="128"/>
      <c r="C652" s="128"/>
      <c r="D652" s="121"/>
      <c r="E652" s="180"/>
      <c r="F652" s="121"/>
      <c r="G652" s="161"/>
      <c r="H652" s="128"/>
      <c r="I652" s="128"/>
      <c r="J652" s="128"/>
      <c r="K652" s="128"/>
      <c r="L652" s="126"/>
      <c r="M652" s="128"/>
      <c r="N652" s="128"/>
      <c r="O652" s="128"/>
      <c r="P652" s="128"/>
      <c r="Q652" s="128"/>
      <c r="R652" s="128"/>
      <c r="S652" s="128"/>
      <c r="T652" s="128"/>
      <c r="U652" s="128"/>
      <c r="V652" s="128"/>
      <c r="W652" s="128"/>
      <c r="X652" s="128"/>
      <c r="Y652" s="128"/>
      <c r="Z652" s="128"/>
    </row>
    <row r="653" spans="1:26" ht="12.75" x14ac:dyDescent="0.2">
      <c r="A653" s="128"/>
      <c r="B653" s="128"/>
      <c r="C653" s="128"/>
      <c r="D653" s="121"/>
      <c r="E653" s="180"/>
      <c r="F653" s="121"/>
      <c r="G653" s="161"/>
      <c r="H653" s="128"/>
      <c r="I653" s="128"/>
      <c r="J653" s="128"/>
      <c r="K653" s="128"/>
      <c r="L653" s="126"/>
      <c r="M653" s="128"/>
      <c r="N653" s="128"/>
      <c r="O653" s="128"/>
      <c r="P653" s="128"/>
      <c r="Q653" s="128"/>
      <c r="R653" s="128"/>
      <c r="S653" s="128"/>
      <c r="T653" s="128"/>
      <c r="U653" s="128"/>
      <c r="V653" s="128"/>
      <c r="W653" s="128"/>
      <c r="X653" s="128"/>
      <c r="Y653" s="128"/>
      <c r="Z653" s="128"/>
    </row>
    <row r="654" spans="1:26" ht="12.75" x14ac:dyDescent="0.2">
      <c r="A654" s="128"/>
      <c r="B654" s="128"/>
      <c r="C654" s="128"/>
      <c r="D654" s="121"/>
      <c r="E654" s="180"/>
      <c r="F654" s="121"/>
      <c r="G654" s="161"/>
      <c r="H654" s="128"/>
      <c r="I654" s="128"/>
      <c r="J654" s="128"/>
      <c r="K654" s="128"/>
      <c r="L654" s="126"/>
      <c r="M654" s="128"/>
      <c r="N654" s="128"/>
      <c r="O654" s="128"/>
      <c r="P654" s="128"/>
      <c r="Q654" s="128"/>
      <c r="R654" s="128"/>
      <c r="S654" s="128"/>
      <c r="T654" s="128"/>
      <c r="U654" s="128"/>
      <c r="V654" s="128"/>
      <c r="W654" s="128"/>
      <c r="X654" s="128"/>
      <c r="Y654" s="128"/>
      <c r="Z654" s="128"/>
    </row>
    <row r="655" spans="1:26" ht="12.75" x14ac:dyDescent="0.2">
      <c r="A655" s="128"/>
      <c r="B655" s="128"/>
      <c r="C655" s="128"/>
      <c r="D655" s="121"/>
      <c r="E655" s="180"/>
      <c r="F655" s="121"/>
      <c r="G655" s="161"/>
      <c r="H655" s="128"/>
      <c r="I655" s="128"/>
      <c r="J655" s="128"/>
      <c r="K655" s="128"/>
      <c r="L655" s="126"/>
      <c r="M655" s="128"/>
      <c r="N655" s="128"/>
      <c r="O655" s="128"/>
      <c r="P655" s="128"/>
      <c r="Q655" s="128"/>
      <c r="R655" s="128"/>
      <c r="S655" s="128"/>
      <c r="T655" s="128"/>
      <c r="U655" s="128"/>
      <c r="V655" s="128"/>
      <c r="W655" s="128"/>
      <c r="X655" s="128"/>
      <c r="Y655" s="128"/>
      <c r="Z655" s="128"/>
    </row>
    <row r="656" spans="1:26" ht="12.75" x14ac:dyDescent="0.2">
      <c r="A656" s="128"/>
      <c r="B656" s="128"/>
      <c r="C656" s="128"/>
      <c r="D656" s="121"/>
      <c r="E656" s="180"/>
      <c r="F656" s="121"/>
      <c r="G656" s="161"/>
      <c r="H656" s="128"/>
      <c r="I656" s="128"/>
      <c r="J656" s="128"/>
      <c r="K656" s="128"/>
      <c r="L656" s="126"/>
      <c r="M656" s="128"/>
      <c r="N656" s="128"/>
      <c r="O656" s="128"/>
      <c r="P656" s="128"/>
      <c r="Q656" s="128"/>
      <c r="R656" s="128"/>
      <c r="S656" s="128"/>
      <c r="T656" s="128"/>
      <c r="U656" s="128"/>
      <c r="V656" s="128"/>
      <c r="W656" s="128"/>
      <c r="X656" s="128"/>
      <c r="Y656" s="128"/>
      <c r="Z656" s="128"/>
    </row>
    <row r="657" spans="1:26" ht="12.75" x14ac:dyDescent="0.2">
      <c r="A657" s="128"/>
      <c r="B657" s="128"/>
      <c r="C657" s="128"/>
      <c r="D657" s="121"/>
      <c r="E657" s="180"/>
      <c r="F657" s="121"/>
      <c r="G657" s="161"/>
      <c r="H657" s="128"/>
      <c r="I657" s="128"/>
      <c r="J657" s="128"/>
      <c r="K657" s="128"/>
      <c r="L657" s="126"/>
      <c r="M657" s="128"/>
      <c r="N657" s="128"/>
      <c r="O657" s="128"/>
      <c r="P657" s="128"/>
      <c r="Q657" s="128"/>
      <c r="R657" s="128"/>
      <c r="S657" s="128"/>
      <c r="T657" s="128"/>
      <c r="U657" s="128"/>
      <c r="V657" s="128"/>
      <c r="W657" s="128"/>
      <c r="X657" s="128"/>
      <c r="Y657" s="128"/>
      <c r="Z657" s="128"/>
    </row>
    <row r="658" spans="1:26" ht="12.75" x14ac:dyDescent="0.2">
      <c r="A658" s="128"/>
      <c r="B658" s="128"/>
      <c r="C658" s="128"/>
      <c r="D658" s="121"/>
      <c r="E658" s="180"/>
      <c r="F658" s="121"/>
      <c r="G658" s="161"/>
      <c r="H658" s="128"/>
      <c r="I658" s="128"/>
      <c r="J658" s="128"/>
      <c r="K658" s="128"/>
      <c r="L658" s="126"/>
      <c r="M658" s="128"/>
      <c r="N658" s="128"/>
      <c r="O658" s="128"/>
      <c r="P658" s="128"/>
      <c r="Q658" s="128"/>
      <c r="R658" s="128"/>
      <c r="S658" s="128"/>
      <c r="T658" s="128"/>
      <c r="U658" s="128"/>
      <c r="V658" s="128"/>
      <c r="W658" s="128"/>
      <c r="X658" s="128"/>
      <c r="Y658" s="128"/>
      <c r="Z658" s="128"/>
    </row>
    <row r="659" spans="1:26" ht="12.75" x14ac:dyDescent="0.2">
      <c r="A659" s="128"/>
      <c r="B659" s="128"/>
      <c r="C659" s="128"/>
      <c r="D659" s="121"/>
      <c r="E659" s="180"/>
      <c r="F659" s="121"/>
      <c r="G659" s="161"/>
      <c r="H659" s="128"/>
      <c r="I659" s="128"/>
      <c r="J659" s="128"/>
      <c r="K659" s="128"/>
      <c r="L659" s="126"/>
      <c r="M659" s="128"/>
      <c r="N659" s="128"/>
      <c r="O659" s="128"/>
      <c r="P659" s="128"/>
      <c r="Q659" s="128"/>
      <c r="R659" s="128"/>
      <c r="S659" s="128"/>
      <c r="T659" s="128"/>
      <c r="U659" s="128"/>
      <c r="V659" s="128"/>
      <c r="W659" s="128"/>
      <c r="X659" s="128"/>
      <c r="Y659" s="128"/>
      <c r="Z659" s="128"/>
    </row>
    <row r="660" spans="1:26" ht="12.75" x14ac:dyDescent="0.2">
      <c r="A660" s="128"/>
      <c r="B660" s="128"/>
      <c r="C660" s="128"/>
      <c r="D660" s="121"/>
      <c r="E660" s="180"/>
      <c r="F660" s="121"/>
      <c r="G660" s="161"/>
      <c r="H660" s="128"/>
      <c r="I660" s="128"/>
      <c r="J660" s="128"/>
      <c r="K660" s="128"/>
      <c r="L660" s="126"/>
      <c r="M660" s="128"/>
      <c r="N660" s="128"/>
      <c r="O660" s="128"/>
      <c r="P660" s="128"/>
      <c r="Q660" s="128"/>
      <c r="R660" s="128"/>
      <c r="S660" s="128"/>
      <c r="T660" s="128"/>
      <c r="U660" s="128"/>
      <c r="V660" s="128"/>
      <c r="W660" s="128"/>
      <c r="X660" s="128"/>
      <c r="Y660" s="128"/>
      <c r="Z660" s="128"/>
    </row>
    <row r="661" spans="1:26" ht="12.75" x14ac:dyDescent="0.2">
      <c r="A661" s="128"/>
      <c r="B661" s="128"/>
      <c r="C661" s="128"/>
      <c r="D661" s="121"/>
      <c r="E661" s="180"/>
      <c r="F661" s="121"/>
      <c r="G661" s="161"/>
      <c r="H661" s="128"/>
      <c r="I661" s="128"/>
      <c r="J661" s="128"/>
      <c r="K661" s="128"/>
      <c r="L661" s="126"/>
      <c r="M661" s="128"/>
      <c r="N661" s="128"/>
      <c r="O661" s="128"/>
      <c r="P661" s="128"/>
      <c r="Q661" s="128"/>
      <c r="R661" s="128"/>
      <c r="S661" s="128"/>
      <c r="T661" s="128"/>
      <c r="U661" s="128"/>
      <c r="V661" s="128"/>
      <c r="W661" s="128"/>
      <c r="X661" s="128"/>
      <c r="Y661" s="128"/>
      <c r="Z661" s="128"/>
    </row>
    <row r="662" spans="1:26" ht="12.75" x14ac:dyDescent="0.2">
      <c r="A662" s="128"/>
      <c r="B662" s="128"/>
      <c r="C662" s="128"/>
      <c r="D662" s="121"/>
      <c r="E662" s="180"/>
      <c r="F662" s="121"/>
      <c r="G662" s="161"/>
      <c r="H662" s="128"/>
      <c r="I662" s="128"/>
      <c r="J662" s="128"/>
      <c r="K662" s="128"/>
      <c r="L662" s="126"/>
      <c r="M662" s="128"/>
      <c r="N662" s="128"/>
      <c r="O662" s="128"/>
      <c r="P662" s="128"/>
      <c r="Q662" s="128"/>
      <c r="R662" s="128"/>
      <c r="S662" s="128"/>
      <c r="T662" s="128"/>
      <c r="U662" s="128"/>
      <c r="V662" s="128"/>
      <c r="W662" s="128"/>
      <c r="X662" s="128"/>
      <c r="Y662" s="128"/>
      <c r="Z662" s="128"/>
    </row>
    <row r="663" spans="1:26" ht="12.75" x14ac:dyDescent="0.2">
      <c r="A663" s="128"/>
      <c r="B663" s="128"/>
      <c r="C663" s="128"/>
      <c r="D663" s="121"/>
      <c r="E663" s="180"/>
      <c r="F663" s="121"/>
      <c r="G663" s="161"/>
      <c r="H663" s="128"/>
      <c r="I663" s="128"/>
      <c r="J663" s="128"/>
      <c r="K663" s="128"/>
      <c r="L663" s="126"/>
      <c r="M663" s="128"/>
      <c r="N663" s="128"/>
      <c r="O663" s="128"/>
      <c r="P663" s="128"/>
      <c r="Q663" s="128"/>
      <c r="R663" s="128"/>
      <c r="S663" s="128"/>
      <c r="T663" s="128"/>
      <c r="U663" s="128"/>
      <c r="V663" s="128"/>
      <c r="W663" s="128"/>
      <c r="X663" s="128"/>
      <c r="Y663" s="128"/>
      <c r="Z663" s="128"/>
    </row>
    <row r="664" spans="1:26" ht="12.75" x14ac:dyDescent="0.2">
      <c r="A664" s="128"/>
      <c r="B664" s="128"/>
      <c r="C664" s="128"/>
      <c r="D664" s="121"/>
      <c r="E664" s="180"/>
      <c r="F664" s="121"/>
      <c r="G664" s="161"/>
      <c r="H664" s="128"/>
      <c r="I664" s="128"/>
      <c r="J664" s="128"/>
      <c r="K664" s="128"/>
      <c r="L664" s="126"/>
      <c r="M664" s="128"/>
      <c r="N664" s="128"/>
      <c r="O664" s="128"/>
      <c r="P664" s="128"/>
      <c r="Q664" s="128"/>
      <c r="R664" s="128"/>
      <c r="S664" s="128"/>
      <c r="T664" s="128"/>
      <c r="U664" s="128"/>
      <c r="V664" s="128"/>
      <c r="W664" s="128"/>
      <c r="X664" s="128"/>
      <c r="Y664" s="128"/>
      <c r="Z664" s="128"/>
    </row>
    <row r="665" spans="1:26" ht="12.75" x14ac:dyDescent="0.2">
      <c r="A665" s="128"/>
      <c r="B665" s="128"/>
      <c r="C665" s="128"/>
      <c r="D665" s="121"/>
      <c r="E665" s="180"/>
      <c r="F665" s="121"/>
      <c r="G665" s="161"/>
      <c r="H665" s="128"/>
      <c r="I665" s="128"/>
      <c r="J665" s="128"/>
      <c r="K665" s="128"/>
      <c r="L665" s="126"/>
      <c r="M665" s="128"/>
      <c r="N665" s="128"/>
      <c r="O665" s="128"/>
      <c r="P665" s="128"/>
      <c r="Q665" s="128"/>
      <c r="R665" s="128"/>
      <c r="S665" s="128"/>
      <c r="T665" s="128"/>
      <c r="U665" s="128"/>
      <c r="V665" s="128"/>
      <c r="W665" s="128"/>
      <c r="X665" s="128"/>
      <c r="Y665" s="128"/>
      <c r="Z665" s="128"/>
    </row>
    <row r="666" spans="1:26" ht="12.75" x14ac:dyDescent="0.2">
      <c r="A666" s="128"/>
      <c r="B666" s="128"/>
      <c r="C666" s="128"/>
      <c r="D666" s="121"/>
      <c r="E666" s="180"/>
      <c r="F666" s="121"/>
      <c r="G666" s="161"/>
      <c r="H666" s="128"/>
      <c r="I666" s="128"/>
      <c r="J666" s="128"/>
      <c r="K666" s="128"/>
      <c r="L666" s="126"/>
      <c r="M666" s="128"/>
      <c r="N666" s="128"/>
      <c r="O666" s="128"/>
      <c r="P666" s="128"/>
      <c r="Q666" s="128"/>
      <c r="R666" s="128"/>
      <c r="S666" s="128"/>
      <c r="T666" s="128"/>
      <c r="U666" s="128"/>
      <c r="V666" s="128"/>
      <c r="W666" s="128"/>
      <c r="X666" s="128"/>
      <c r="Y666" s="128"/>
      <c r="Z666" s="128"/>
    </row>
    <row r="667" spans="1:26" ht="12.75" x14ac:dyDescent="0.2">
      <c r="A667" s="128"/>
      <c r="B667" s="128"/>
      <c r="C667" s="128"/>
      <c r="D667" s="121"/>
      <c r="E667" s="180"/>
      <c r="F667" s="121"/>
      <c r="G667" s="161"/>
      <c r="H667" s="128"/>
      <c r="I667" s="128"/>
      <c r="J667" s="128"/>
      <c r="K667" s="128"/>
      <c r="L667" s="126"/>
      <c r="M667" s="128"/>
      <c r="N667" s="128"/>
      <c r="O667" s="128"/>
      <c r="P667" s="128"/>
      <c r="Q667" s="128"/>
      <c r="R667" s="128"/>
      <c r="S667" s="128"/>
      <c r="T667" s="128"/>
      <c r="U667" s="128"/>
      <c r="V667" s="128"/>
      <c r="W667" s="128"/>
      <c r="X667" s="128"/>
      <c r="Y667" s="128"/>
      <c r="Z667" s="128"/>
    </row>
    <row r="668" spans="1:26" ht="12.75" x14ac:dyDescent="0.2">
      <c r="A668" s="128"/>
      <c r="B668" s="128"/>
      <c r="C668" s="128"/>
      <c r="D668" s="121"/>
      <c r="E668" s="180"/>
      <c r="F668" s="121"/>
      <c r="G668" s="161"/>
      <c r="H668" s="128"/>
      <c r="I668" s="128"/>
      <c r="J668" s="128"/>
      <c r="K668" s="128"/>
      <c r="L668" s="126"/>
      <c r="M668" s="128"/>
      <c r="N668" s="128"/>
      <c r="O668" s="128"/>
      <c r="P668" s="128"/>
      <c r="Q668" s="128"/>
      <c r="R668" s="128"/>
      <c r="S668" s="128"/>
      <c r="T668" s="128"/>
      <c r="U668" s="128"/>
      <c r="V668" s="128"/>
      <c r="W668" s="128"/>
      <c r="X668" s="128"/>
      <c r="Y668" s="128"/>
      <c r="Z668" s="128"/>
    </row>
    <row r="669" spans="1:26" ht="12.75" x14ac:dyDescent="0.2">
      <c r="A669" s="128"/>
      <c r="B669" s="128"/>
      <c r="C669" s="128"/>
      <c r="D669" s="121"/>
      <c r="E669" s="180"/>
      <c r="F669" s="121"/>
      <c r="G669" s="161"/>
      <c r="H669" s="128"/>
      <c r="I669" s="128"/>
      <c r="J669" s="128"/>
      <c r="K669" s="128"/>
      <c r="L669" s="126"/>
      <c r="M669" s="128"/>
      <c r="N669" s="128"/>
      <c r="O669" s="128"/>
      <c r="P669" s="128"/>
      <c r="Q669" s="128"/>
      <c r="R669" s="128"/>
      <c r="S669" s="128"/>
      <c r="T669" s="128"/>
      <c r="U669" s="128"/>
      <c r="V669" s="128"/>
      <c r="W669" s="128"/>
      <c r="X669" s="128"/>
      <c r="Y669" s="128"/>
      <c r="Z669" s="128"/>
    </row>
    <row r="670" spans="1:26" ht="12.75" x14ac:dyDescent="0.2">
      <c r="A670" s="128"/>
      <c r="B670" s="128"/>
      <c r="C670" s="128"/>
      <c r="D670" s="121"/>
      <c r="E670" s="180"/>
      <c r="F670" s="121"/>
      <c r="G670" s="161"/>
      <c r="H670" s="128"/>
      <c r="I670" s="128"/>
      <c r="J670" s="128"/>
      <c r="K670" s="128"/>
      <c r="L670" s="126"/>
      <c r="M670" s="128"/>
      <c r="N670" s="128"/>
      <c r="O670" s="128"/>
      <c r="P670" s="128"/>
      <c r="Q670" s="128"/>
      <c r="R670" s="128"/>
      <c r="S670" s="128"/>
      <c r="T670" s="128"/>
      <c r="U670" s="128"/>
      <c r="V670" s="128"/>
      <c r="W670" s="128"/>
      <c r="X670" s="128"/>
      <c r="Y670" s="128"/>
      <c r="Z670" s="128"/>
    </row>
    <row r="671" spans="1:26" ht="12.75" x14ac:dyDescent="0.2">
      <c r="A671" s="128"/>
      <c r="B671" s="128"/>
      <c r="C671" s="128"/>
      <c r="D671" s="121"/>
      <c r="E671" s="180"/>
      <c r="F671" s="121"/>
      <c r="G671" s="161"/>
      <c r="H671" s="128"/>
      <c r="I671" s="128"/>
      <c r="J671" s="128"/>
      <c r="K671" s="128"/>
      <c r="L671" s="126"/>
      <c r="M671" s="128"/>
      <c r="N671" s="128"/>
      <c r="O671" s="128"/>
      <c r="P671" s="128"/>
      <c r="Q671" s="128"/>
      <c r="R671" s="128"/>
      <c r="S671" s="128"/>
      <c r="T671" s="128"/>
      <c r="U671" s="128"/>
      <c r="V671" s="128"/>
      <c r="W671" s="128"/>
      <c r="X671" s="128"/>
      <c r="Y671" s="128"/>
      <c r="Z671" s="128"/>
    </row>
    <row r="672" spans="1:26" ht="12.75" x14ac:dyDescent="0.2">
      <c r="A672" s="128"/>
      <c r="B672" s="128"/>
      <c r="C672" s="128"/>
      <c r="D672" s="121"/>
      <c r="E672" s="180"/>
      <c r="F672" s="121"/>
      <c r="G672" s="161"/>
      <c r="H672" s="128"/>
      <c r="I672" s="128"/>
      <c r="J672" s="128"/>
      <c r="K672" s="128"/>
      <c r="L672" s="126"/>
      <c r="M672" s="128"/>
      <c r="N672" s="128"/>
      <c r="O672" s="128"/>
      <c r="P672" s="128"/>
      <c r="Q672" s="128"/>
      <c r="R672" s="128"/>
      <c r="S672" s="128"/>
      <c r="T672" s="128"/>
      <c r="U672" s="128"/>
      <c r="V672" s="128"/>
      <c r="W672" s="128"/>
      <c r="X672" s="128"/>
      <c r="Y672" s="128"/>
      <c r="Z672" s="128"/>
    </row>
    <row r="673" spans="1:26" ht="12.75" x14ac:dyDescent="0.2">
      <c r="A673" s="128"/>
      <c r="B673" s="128"/>
      <c r="C673" s="128"/>
      <c r="D673" s="121"/>
      <c r="E673" s="180"/>
      <c r="F673" s="121"/>
      <c r="G673" s="161"/>
      <c r="H673" s="128"/>
      <c r="I673" s="128"/>
      <c r="J673" s="128"/>
      <c r="K673" s="128"/>
      <c r="L673" s="126"/>
      <c r="M673" s="128"/>
      <c r="N673" s="128"/>
      <c r="O673" s="128"/>
      <c r="P673" s="128"/>
      <c r="Q673" s="128"/>
      <c r="R673" s="128"/>
      <c r="S673" s="128"/>
      <c r="T673" s="128"/>
      <c r="U673" s="128"/>
      <c r="V673" s="128"/>
      <c r="W673" s="128"/>
      <c r="X673" s="128"/>
      <c r="Y673" s="128"/>
      <c r="Z673" s="128"/>
    </row>
    <row r="674" spans="1:26" ht="12.75" x14ac:dyDescent="0.2">
      <c r="A674" s="128"/>
      <c r="B674" s="128"/>
      <c r="C674" s="128"/>
      <c r="D674" s="121"/>
      <c r="E674" s="180"/>
      <c r="F674" s="121"/>
      <c r="G674" s="161"/>
      <c r="H674" s="128"/>
      <c r="I674" s="128"/>
      <c r="J674" s="128"/>
      <c r="K674" s="128"/>
      <c r="L674" s="126"/>
      <c r="M674" s="128"/>
      <c r="N674" s="128"/>
      <c r="O674" s="128"/>
      <c r="P674" s="128"/>
      <c r="Q674" s="128"/>
      <c r="R674" s="128"/>
      <c r="S674" s="128"/>
      <c r="T674" s="128"/>
      <c r="U674" s="128"/>
      <c r="V674" s="128"/>
      <c r="W674" s="128"/>
      <c r="X674" s="128"/>
      <c r="Y674" s="128"/>
      <c r="Z674" s="128"/>
    </row>
    <row r="675" spans="1:26" ht="12.75" x14ac:dyDescent="0.2">
      <c r="A675" s="128"/>
      <c r="B675" s="128"/>
      <c r="C675" s="128"/>
      <c r="D675" s="121"/>
      <c r="E675" s="180"/>
      <c r="F675" s="121"/>
      <c r="G675" s="161"/>
      <c r="H675" s="128"/>
      <c r="I675" s="128"/>
      <c r="J675" s="128"/>
      <c r="K675" s="128"/>
      <c r="L675" s="126"/>
      <c r="M675" s="128"/>
      <c r="N675" s="128"/>
      <c r="O675" s="128"/>
      <c r="P675" s="128"/>
      <c r="Q675" s="128"/>
      <c r="R675" s="128"/>
      <c r="S675" s="128"/>
      <c r="T675" s="128"/>
      <c r="U675" s="128"/>
      <c r="V675" s="128"/>
      <c r="W675" s="128"/>
      <c r="X675" s="128"/>
      <c r="Y675" s="128"/>
      <c r="Z675" s="128"/>
    </row>
    <row r="676" spans="1:26" ht="12.75" x14ac:dyDescent="0.2">
      <c r="A676" s="128"/>
      <c r="B676" s="128"/>
      <c r="C676" s="128"/>
      <c r="D676" s="121"/>
      <c r="E676" s="180"/>
      <c r="F676" s="121"/>
      <c r="G676" s="161"/>
      <c r="H676" s="128"/>
      <c r="I676" s="128"/>
      <c r="J676" s="128"/>
      <c r="K676" s="128"/>
      <c r="L676" s="126"/>
      <c r="M676" s="128"/>
      <c r="N676" s="128"/>
      <c r="O676" s="128"/>
      <c r="P676" s="128"/>
      <c r="Q676" s="128"/>
      <c r="R676" s="128"/>
      <c r="S676" s="128"/>
      <c r="T676" s="128"/>
      <c r="U676" s="128"/>
      <c r="V676" s="128"/>
      <c r="W676" s="128"/>
      <c r="X676" s="128"/>
      <c r="Y676" s="128"/>
      <c r="Z676" s="128"/>
    </row>
    <row r="677" spans="1:26" ht="12.75" x14ac:dyDescent="0.2">
      <c r="A677" s="128"/>
      <c r="B677" s="128"/>
      <c r="C677" s="128"/>
      <c r="D677" s="121"/>
      <c r="E677" s="180"/>
      <c r="F677" s="121"/>
      <c r="G677" s="161"/>
      <c r="H677" s="128"/>
      <c r="I677" s="128"/>
      <c r="J677" s="128"/>
      <c r="K677" s="128"/>
      <c r="L677" s="126"/>
      <c r="M677" s="128"/>
      <c r="N677" s="128"/>
      <c r="O677" s="128"/>
      <c r="P677" s="128"/>
      <c r="Q677" s="128"/>
      <c r="R677" s="128"/>
      <c r="S677" s="128"/>
      <c r="T677" s="128"/>
      <c r="U677" s="128"/>
      <c r="V677" s="128"/>
      <c r="W677" s="128"/>
      <c r="X677" s="128"/>
      <c r="Y677" s="128"/>
      <c r="Z677" s="128"/>
    </row>
    <row r="678" spans="1:26" ht="12.75" x14ac:dyDescent="0.2">
      <c r="A678" s="128"/>
      <c r="B678" s="128"/>
      <c r="C678" s="128"/>
      <c r="D678" s="121"/>
      <c r="E678" s="180"/>
      <c r="F678" s="121"/>
      <c r="G678" s="161"/>
      <c r="H678" s="128"/>
      <c r="I678" s="128"/>
      <c r="J678" s="128"/>
      <c r="K678" s="128"/>
      <c r="L678" s="126"/>
      <c r="M678" s="128"/>
      <c r="N678" s="128"/>
      <c r="O678" s="128"/>
      <c r="P678" s="128"/>
      <c r="Q678" s="128"/>
      <c r="R678" s="128"/>
      <c r="S678" s="128"/>
      <c r="T678" s="128"/>
      <c r="U678" s="128"/>
      <c r="V678" s="128"/>
      <c r="W678" s="128"/>
      <c r="X678" s="128"/>
      <c r="Y678" s="128"/>
      <c r="Z678" s="128"/>
    </row>
    <row r="679" spans="1:26" ht="12.75" x14ac:dyDescent="0.2">
      <c r="A679" s="128"/>
      <c r="B679" s="128"/>
      <c r="C679" s="128"/>
      <c r="D679" s="121"/>
      <c r="E679" s="180"/>
      <c r="F679" s="121"/>
      <c r="G679" s="161"/>
      <c r="H679" s="128"/>
      <c r="I679" s="128"/>
      <c r="J679" s="128"/>
      <c r="K679" s="128"/>
      <c r="L679" s="126"/>
      <c r="M679" s="128"/>
      <c r="N679" s="128"/>
      <c r="O679" s="128"/>
      <c r="P679" s="128"/>
      <c r="Q679" s="128"/>
      <c r="R679" s="128"/>
      <c r="S679" s="128"/>
      <c r="T679" s="128"/>
      <c r="U679" s="128"/>
      <c r="V679" s="128"/>
      <c r="W679" s="128"/>
      <c r="X679" s="128"/>
      <c r="Y679" s="128"/>
      <c r="Z679" s="128"/>
    </row>
    <row r="680" spans="1:26" ht="12.75" x14ac:dyDescent="0.2">
      <c r="A680" s="128"/>
      <c r="B680" s="128"/>
      <c r="C680" s="128"/>
      <c r="D680" s="121"/>
      <c r="E680" s="180"/>
      <c r="F680" s="121"/>
      <c r="G680" s="161"/>
      <c r="H680" s="128"/>
      <c r="I680" s="128"/>
      <c r="J680" s="128"/>
      <c r="K680" s="128"/>
      <c r="L680" s="126"/>
      <c r="M680" s="128"/>
      <c r="N680" s="128"/>
      <c r="O680" s="128"/>
      <c r="P680" s="128"/>
      <c r="Q680" s="128"/>
      <c r="R680" s="128"/>
      <c r="S680" s="128"/>
      <c r="T680" s="128"/>
      <c r="U680" s="128"/>
      <c r="V680" s="128"/>
      <c r="W680" s="128"/>
      <c r="X680" s="128"/>
      <c r="Y680" s="128"/>
      <c r="Z680" s="128"/>
    </row>
    <row r="681" spans="1:26" ht="12.75" x14ac:dyDescent="0.2">
      <c r="A681" s="128"/>
      <c r="B681" s="128"/>
      <c r="C681" s="128"/>
      <c r="D681" s="121"/>
      <c r="E681" s="180"/>
      <c r="F681" s="121"/>
      <c r="G681" s="161"/>
      <c r="H681" s="128"/>
      <c r="I681" s="128"/>
      <c r="J681" s="128"/>
      <c r="K681" s="128"/>
      <c r="L681" s="126"/>
      <c r="M681" s="128"/>
      <c r="N681" s="128"/>
      <c r="O681" s="128"/>
      <c r="P681" s="128"/>
      <c r="Q681" s="128"/>
      <c r="R681" s="128"/>
      <c r="S681" s="128"/>
      <c r="T681" s="128"/>
      <c r="U681" s="128"/>
      <c r="V681" s="128"/>
      <c r="W681" s="128"/>
      <c r="X681" s="128"/>
      <c r="Y681" s="128"/>
      <c r="Z681" s="128"/>
    </row>
    <row r="682" spans="1:26" ht="12.75" x14ac:dyDescent="0.2">
      <c r="A682" s="128"/>
      <c r="B682" s="128"/>
      <c r="C682" s="128"/>
      <c r="D682" s="121"/>
      <c r="E682" s="180"/>
      <c r="F682" s="121"/>
      <c r="G682" s="161"/>
      <c r="H682" s="128"/>
      <c r="I682" s="128"/>
      <c r="J682" s="128"/>
      <c r="K682" s="128"/>
      <c r="L682" s="126"/>
      <c r="M682" s="128"/>
      <c r="N682" s="128"/>
      <c r="O682" s="128"/>
      <c r="P682" s="128"/>
      <c r="Q682" s="128"/>
      <c r="R682" s="128"/>
      <c r="S682" s="128"/>
      <c r="T682" s="128"/>
      <c r="U682" s="128"/>
      <c r="V682" s="128"/>
      <c r="W682" s="128"/>
      <c r="X682" s="128"/>
      <c r="Y682" s="128"/>
      <c r="Z682" s="128"/>
    </row>
    <row r="683" spans="1:26" ht="12.75" x14ac:dyDescent="0.2">
      <c r="A683" s="128"/>
      <c r="B683" s="128"/>
      <c r="C683" s="128"/>
      <c r="D683" s="121"/>
      <c r="E683" s="180"/>
      <c r="F683" s="121"/>
      <c r="G683" s="161"/>
      <c r="H683" s="128"/>
      <c r="I683" s="128"/>
      <c r="J683" s="128"/>
      <c r="K683" s="128"/>
      <c r="L683" s="126"/>
      <c r="M683" s="128"/>
      <c r="N683" s="128"/>
      <c r="O683" s="128"/>
      <c r="P683" s="128"/>
      <c r="Q683" s="128"/>
      <c r="R683" s="128"/>
      <c r="S683" s="128"/>
      <c r="T683" s="128"/>
      <c r="U683" s="128"/>
      <c r="V683" s="128"/>
      <c r="W683" s="128"/>
      <c r="X683" s="128"/>
      <c r="Y683" s="128"/>
      <c r="Z683" s="128"/>
    </row>
    <row r="684" spans="1:26" ht="12.75" x14ac:dyDescent="0.2">
      <c r="A684" s="128"/>
      <c r="B684" s="128"/>
      <c r="C684" s="128"/>
      <c r="D684" s="121"/>
      <c r="E684" s="180"/>
      <c r="F684" s="121"/>
      <c r="G684" s="161"/>
      <c r="H684" s="128"/>
      <c r="I684" s="128"/>
      <c r="J684" s="128"/>
      <c r="K684" s="128"/>
      <c r="L684" s="126"/>
      <c r="M684" s="128"/>
      <c r="N684" s="128"/>
      <c r="O684" s="128"/>
      <c r="P684" s="128"/>
      <c r="Q684" s="128"/>
      <c r="R684" s="128"/>
      <c r="S684" s="128"/>
      <c r="T684" s="128"/>
      <c r="U684" s="128"/>
      <c r="V684" s="128"/>
      <c r="W684" s="128"/>
      <c r="X684" s="128"/>
      <c r="Y684" s="128"/>
      <c r="Z684" s="128"/>
    </row>
    <row r="685" spans="1:26" ht="12.75" x14ac:dyDescent="0.2">
      <c r="A685" s="128"/>
      <c r="B685" s="128"/>
      <c r="C685" s="128"/>
      <c r="D685" s="121"/>
      <c r="E685" s="180"/>
      <c r="F685" s="121"/>
      <c r="G685" s="161"/>
      <c r="H685" s="128"/>
      <c r="I685" s="128"/>
      <c r="J685" s="128"/>
      <c r="K685" s="128"/>
      <c r="L685" s="126"/>
      <c r="M685" s="128"/>
      <c r="N685" s="128"/>
      <c r="O685" s="128"/>
      <c r="P685" s="128"/>
      <c r="Q685" s="128"/>
      <c r="R685" s="128"/>
      <c r="S685" s="128"/>
      <c r="T685" s="128"/>
      <c r="U685" s="128"/>
      <c r="V685" s="128"/>
      <c r="W685" s="128"/>
      <c r="X685" s="128"/>
      <c r="Y685" s="128"/>
      <c r="Z685" s="128"/>
    </row>
    <row r="686" spans="1:26" ht="12.75" x14ac:dyDescent="0.2">
      <c r="A686" s="128"/>
      <c r="B686" s="128"/>
      <c r="C686" s="128"/>
      <c r="D686" s="121"/>
      <c r="E686" s="180"/>
      <c r="F686" s="121"/>
      <c r="G686" s="161"/>
      <c r="H686" s="128"/>
      <c r="I686" s="128"/>
      <c r="J686" s="128"/>
      <c r="K686" s="128"/>
      <c r="L686" s="126"/>
      <c r="M686" s="128"/>
      <c r="N686" s="128"/>
      <c r="O686" s="128"/>
      <c r="P686" s="128"/>
      <c r="Q686" s="128"/>
      <c r="R686" s="128"/>
      <c r="S686" s="128"/>
      <c r="T686" s="128"/>
      <c r="U686" s="128"/>
      <c r="V686" s="128"/>
      <c r="W686" s="128"/>
      <c r="X686" s="128"/>
      <c r="Y686" s="128"/>
      <c r="Z686" s="128"/>
    </row>
    <row r="687" spans="1:26" ht="12.75" x14ac:dyDescent="0.2">
      <c r="A687" s="128"/>
      <c r="B687" s="128"/>
      <c r="C687" s="128"/>
      <c r="D687" s="121"/>
      <c r="E687" s="180"/>
      <c r="F687" s="121"/>
      <c r="G687" s="161"/>
      <c r="H687" s="128"/>
      <c r="I687" s="128"/>
      <c r="J687" s="128"/>
      <c r="K687" s="128"/>
      <c r="L687" s="126"/>
      <c r="M687" s="128"/>
      <c r="N687" s="128"/>
      <c r="O687" s="128"/>
      <c r="P687" s="128"/>
      <c r="Q687" s="128"/>
      <c r="R687" s="128"/>
      <c r="S687" s="128"/>
      <c r="T687" s="128"/>
      <c r="U687" s="128"/>
      <c r="V687" s="128"/>
      <c r="W687" s="128"/>
      <c r="X687" s="128"/>
      <c r="Y687" s="128"/>
      <c r="Z687" s="128"/>
    </row>
    <row r="688" spans="1:26" ht="12.75" x14ac:dyDescent="0.2">
      <c r="A688" s="128"/>
      <c r="B688" s="128"/>
      <c r="C688" s="128"/>
      <c r="D688" s="121"/>
      <c r="E688" s="180"/>
      <c r="F688" s="121"/>
      <c r="G688" s="161"/>
      <c r="H688" s="128"/>
      <c r="I688" s="128"/>
      <c r="J688" s="128"/>
      <c r="K688" s="128"/>
      <c r="L688" s="126"/>
      <c r="M688" s="128"/>
      <c r="N688" s="128"/>
      <c r="O688" s="128"/>
      <c r="P688" s="128"/>
      <c r="Q688" s="128"/>
      <c r="R688" s="128"/>
      <c r="S688" s="128"/>
      <c r="T688" s="128"/>
      <c r="U688" s="128"/>
      <c r="V688" s="128"/>
      <c r="W688" s="128"/>
      <c r="X688" s="128"/>
      <c r="Y688" s="128"/>
      <c r="Z688" s="128"/>
    </row>
    <row r="689" spans="1:26" ht="12.75" x14ac:dyDescent="0.2">
      <c r="A689" s="128"/>
      <c r="B689" s="128"/>
      <c r="C689" s="128"/>
      <c r="D689" s="121"/>
      <c r="E689" s="180"/>
      <c r="F689" s="121"/>
      <c r="G689" s="161"/>
      <c r="H689" s="128"/>
      <c r="I689" s="128"/>
      <c r="J689" s="128"/>
      <c r="K689" s="128"/>
      <c r="L689" s="126"/>
      <c r="M689" s="128"/>
      <c r="N689" s="128"/>
      <c r="O689" s="128"/>
      <c r="P689" s="128"/>
      <c r="Q689" s="128"/>
      <c r="R689" s="128"/>
      <c r="S689" s="128"/>
      <c r="T689" s="128"/>
      <c r="U689" s="128"/>
      <c r="V689" s="128"/>
      <c r="W689" s="128"/>
      <c r="X689" s="128"/>
      <c r="Y689" s="128"/>
      <c r="Z689" s="128"/>
    </row>
    <row r="690" spans="1:26" ht="12.75" x14ac:dyDescent="0.2">
      <c r="A690" s="128"/>
      <c r="B690" s="128"/>
      <c r="C690" s="128"/>
      <c r="D690" s="121"/>
      <c r="E690" s="180"/>
      <c r="F690" s="121"/>
      <c r="G690" s="161"/>
      <c r="H690" s="128"/>
      <c r="I690" s="128"/>
      <c r="J690" s="128"/>
      <c r="K690" s="128"/>
      <c r="L690" s="126"/>
      <c r="M690" s="128"/>
      <c r="N690" s="128"/>
      <c r="O690" s="128"/>
      <c r="P690" s="128"/>
      <c r="Q690" s="128"/>
      <c r="R690" s="128"/>
      <c r="S690" s="128"/>
      <c r="T690" s="128"/>
      <c r="U690" s="128"/>
      <c r="V690" s="128"/>
      <c r="W690" s="128"/>
      <c r="X690" s="128"/>
      <c r="Y690" s="128"/>
      <c r="Z690" s="128"/>
    </row>
    <row r="691" spans="1:26" ht="12.75" x14ac:dyDescent="0.2">
      <c r="A691" s="128"/>
      <c r="B691" s="128"/>
      <c r="C691" s="128"/>
      <c r="D691" s="121"/>
      <c r="E691" s="180"/>
      <c r="F691" s="121"/>
      <c r="G691" s="161"/>
      <c r="H691" s="128"/>
      <c r="I691" s="128"/>
      <c r="J691" s="128"/>
      <c r="K691" s="128"/>
      <c r="L691" s="126"/>
      <c r="M691" s="128"/>
      <c r="N691" s="128"/>
      <c r="O691" s="128"/>
      <c r="P691" s="128"/>
      <c r="Q691" s="128"/>
      <c r="R691" s="128"/>
      <c r="S691" s="128"/>
      <c r="T691" s="128"/>
      <c r="U691" s="128"/>
      <c r="V691" s="128"/>
      <c r="W691" s="128"/>
      <c r="X691" s="128"/>
      <c r="Y691" s="128"/>
      <c r="Z691" s="128"/>
    </row>
    <row r="692" spans="1:26" ht="12.75" x14ac:dyDescent="0.2">
      <c r="A692" s="128"/>
      <c r="B692" s="128"/>
      <c r="C692" s="128"/>
      <c r="D692" s="121"/>
      <c r="E692" s="180"/>
      <c r="F692" s="121"/>
      <c r="G692" s="161"/>
      <c r="H692" s="128"/>
      <c r="I692" s="128"/>
      <c r="J692" s="128"/>
      <c r="K692" s="128"/>
      <c r="L692" s="126"/>
      <c r="M692" s="128"/>
      <c r="N692" s="128"/>
      <c r="O692" s="128"/>
      <c r="P692" s="128"/>
      <c r="Q692" s="128"/>
      <c r="R692" s="128"/>
      <c r="S692" s="128"/>
      <c r="T692" s="128"/>
      <c r="U692" s="128"/>
      <c r="V692" s="128"/>
      <c r="W692" s="128"/>
      <c r="X692" s="128"/>
      <c r="Y692" s="128"/>
      <c r="Z692" s="128"/>
    </row>
    <row r="693" spans="1:26" ht="12.75" x14ac:dyDescent="0.2">
      <c r="A693" s="128"/>
      <c r="B693" s="128"/>
      <c r="C693" s="128"/>
      <c r="D693" s="121"/>
      <c r="E693" s="180"/>
      <c r="F693" s="121"/>
      <c r="G693" s="161"/>
      <c r="H693" s="128"/>
      <c r="I693" s="128"/>
      <c r="J693" s="128"/>
      <c r="K693" s="128"/>
      <c r="L693" s="126"/>
      <c r="M693" s="128"/>
      <c r="N693" s="128"/>
      <c r="O693" s="128"/>
      <c r="P693" s="128"/>
      <c r="Q693" s="128"/>
      <c r="R693" s="128"/>
      <c r="S693" s="128"/>
      <c r="T693" s="128"/>
      <c r="U693" s="128"/>
      <c r="V693" s="128"/>
      <c r="W693" s="128"/>
      <c r="X693" s="128"/>
      <c r="Y693" s="128"/>
      <c r="Z693" s="128"/>
    </row>
    <row r="694" spans="1:26" ht="12.75" x14ac:dyDescent="0.2">
      <c r="A694" s="128"/>
      <c r="B694" s="128"/>
      <c r="C694" s="128"/>
      <c r="D694" s="121"/>
      <c r="E694" s="180"/>
      <c r="F694" s="121"/>
      <c r="G694" s="161"/>
      <c r="H694" s="128"/>
      <c r="I694" s="128"/>
      <c r="J694" s="128"/>
      <c r="K694" s="128"/>
      <c r="L694" s="126"/>
      <c r="M694" s="128"/>
      <c r="N694" s="128"/>
      <c r="O694" s="128"/>
      <c r="P694" s="128"/>
      <c r="Q694" s="128"/>
      <c r="R694" s="128"/>
      <c r="S694" s="128"/>
      <c r="T694" s="128"/>
      <c r="U694" s="128"/>
      <c r="V694" s="128"/>
      <c r="W694" s="128"/>
      <c r="X694" s="128"/>
      <c r="Y694" s="128"/>
      <c r="Z694" s="128"/>
    </row>
    <row r="695" spans="1:26" ht="12.75" x14ac:dyDescent="0.2">
      <c r="A695" s="128"/>
      <c r="B695" s="128"/>
      <c r="C695" s="128"/>
      <c r="D695" s="121"/>
      <c r="E695" s="180"/>
      <c r="F695" s="121"/>
      <c r="G695" s="161"/>
      <c r="H695" s="128"/>
      <c r="I695" s="128"/>
      <c r="J695" s="128"/>
      <c r="K695" s="128"/>
      <c r="L695" s="126"/>
      <c r="M695" s="128"/>
      <c r="N695" s="128"/>
      <c r="O695" s="128"/>
      <c r="P695" s="128"/>
      <c r="Q695" s="128"/>
      <c r="R695" s="128"/>
      <c r="S695" s="128"/>
      <c r="T695" s="128"/>
      <c r="U695" s="128"/>
      <c r="V695" s="128"/>
      <c r="W695" s="128"/>
      <c r="X695" s="128"/>
      <c r="Y695" s="128"/>
      <c r="Z695" s="128"/>
    </row>
    <row r="696" spans="1:26" ht="12.75" x14ac:dyDescent="0.2">
      <c r="A696" s="128"/>
      <c r="B696" s="128"/>
      <c r="C696" s="128"/>
      <c r="D696" s="121"/>
      <c r="E696" s="180"/>
      <c r="F696" s="121"/>
      <c r="G696" s="161"/>
      <c r="H696" s="128"/>
      <c r="I696" s="128"/>
      <c r="J696" s="128"/>
      <c r="K696" s="128"/>
      <c r="L696" s="126"/>
      <c r="M696" s="128"/>
      <c r="N696" s="128"/>
      <c r="O696" s="128"/>
      <c r="P696" s="128"/>
      <c r="Q696" s="128"/>
      <c r="R696" s="128"/>
      <c r="S696" s="128"/>
      <c r="T696" s="128"/>
      <c r="U696" s="128"/>
      <c r="V696" s="128"/>
      <c r="W696" s="128"/>
      <c r="X696" s="128"/>
      <c r="Y696" s="128"/>
      <c r="Z696" s="128"/>
    </row>
    <row r="697" spans="1:26" ht="12.75" x14ac:dyDescent="0.2">
      <c r="A697" s="128"/>
      <c r="B697" s="128"/>
      <c r="C697" s="128"/>
      <c r="D697" s="121"/>
      <c r="E697" s="180"/>
      <c r="F697" s="121"/>
      <c r="G697" s="161"/>
      <c r="H697" s="128"/>
      <c r="I697" s="128"/>
      <c r="J697" s="128"/>
      <c r="K697" s="128"/>
      <c r="L697" s="126"/>
      <c r="M697" s="128"/>
      <c r="N697" s="128"/>
      <c r="O697" s="128"/>
      <c r="P697" s="128"/>
      <c r="Q697" s="128"/>
      <c r="R697" s="128"/>
      <c r="S697" s="128"/>
      <c r="T697" s="128"/>
      <c r="U697" s="128"/>
      <c r="V697" s="128"/>
      <c r="W697" s="128"/>
      <c r="X697" s="128"/>
      <c r="Y697" s="128"/>
      <c r="Z697" s="128"/>
    </row>
    <row r="698" spans="1:26" ht="12.75" x14ac:dyDescent="0.2">
      <c r="A698" s="128"/>
      <c r="B698" s="128"/>
      <c r="C698" s="128"/>
      <c r="D698" s="121"/>
      <c r="E698" s="180"/>
      <c r="F698" s="121"/>
      <c r="G698" s="161"/>
      <c r="H698" s="128"/>
      <c r="I698" s="128"/>
      <c r="J698" s="128"/>
      <c r="K698" s="128"/>
      <c r="L698" s="126"/>
      <c r="M698" s="128"/>
      <c r="N698" s="128"/>
      <c r="O698" s="128"/>
      <c r="P698" s="128"/>
      <c r="Q698" s="128"/>
      <c r="R698" s="128"/>
      <c r="S698" s="128"/>
      <c r="T698" s="128"/>
      <c r="U698" s="128"/>
      <c r="V698" s="128"/>
      <c r="W698" s="128"/>
      <c r="X698" s="128"/>
      <c r="Y698" s="128"/>
      <c r="Z698" s="128"/>
    </row>
    <row r="699" spans="1:26" ht="12.75" x14ac:dyDescent="0.2">
      <c r="A699" s="128"/>
      <c r="B699" s="128"/>
      <c r="C699" s="128"/>
      <c r="D699" s="121"/>
      <c r="E699" s="180"/>
      <c r="F699" s="121"/>
      <c r="G699" s="161"/>
      <c r="H699" s="128"/>
      <c r="I699" s="128"/>
      <c r="J699" s="128"/>
      <c r="K699" s="128"/>
      <c r="L699" s="126"/>
      <c r="M699" s="128"/>
      <c r="N699" s="128"/>
      <c r="O699" s="128"/>
      <c r="P699" s="128"/>
      <c r="Q699" s="128"/>
      <c r="R699" s="128"/>
      <c r="S699" s="128"/>
      <c r="T699" s="128"/>
      <c r="U699" s="128"/>
      <c r="V699" s="128"/>
      <c r="W699" s="128"/>
      <c r="X699" s="128"/>
      <c r="Y699" s="128"/>
      <c r="Z699" s="128"/>
    </row>
    <row r="700" spans="1:26" ht="12.75" x14ac:dyDescent="0.2">
      <c r="A700" s="128"/>
      <c r="B700" s="128"/>
      <c r="C700" s="128"/>
      <c r="D700" s="121"/>
      <c r="E700" s="180"/>
      <c r="F700" s="121"/>
      <c r="G700" s="161"/>
      <c r="H700" s="128"/>
      <c r="I700" s="128"/>
      <c r="J700" s="128"/>
      <c r="K700" s="128"/>
      <c r="L700" s="126"/>
      <c r="M700" s="128"/>
      <c r="N700" s="128"/>
      <c r="O700" s="128"/>
      <c r="P700" s="128"/>
      <c r="Q700" s="128"/>
      <c r="R700" s="128"/>
      <c r="S700" s="128"/>
      <c r="T700" s="128"/>
      <c r="U700" s="128"/>
      <c r="V700" s="128"/>
      <c r="W700" s="128"/>
      <c r="X700" s="128"/>
      <c r="Y700" s="128"/>
      <c r="Z700" s="128"/>
    </row>
    <row r="701" spans="1:26" ht="12.75" x14ac:dyDescent="0.2">
      <c r="A701" s="128"/>
      <c r="B701" s="128"/>
      <c r="C701" s="128"/>
      <c r="D701" s="121"/>
      <c r="E701" s="180"/>
      <c r="F701" s="121"/>
      <c r="G701" s="161"/>
      <c r="H701" s="128"/>
      <c r="I701" s="128"/>
      <c r="J701" s="128"/>
      <c r="K701" s="128"/>
      <c r="L701" s="126"/>
      <c r="M701" s="128"/>
      <c r="N701" s="128"/>
      <c r="O701" s="128"/>
      <c r="P701" s="128"/>
      <c r="Q701" s="128"/>
      <c r="R701" s="128"/>
      <c r="S701" s="128"/>
      <c r="T701" s="128"/>
      <c r="U701" s="128"/>
      <c r="V701" s="128"/>
      <c r="W701" s="128"/>
      <c r="X701" s="128"/>
      <c r="Y701" s="128"/>
      <c r="Z701" s="128"/>
    </row>
    <row r="702" spans="1:26" ht="12.75" x14ac:dyDescent="0.2">
      <c r="A702" s="128"/>
      <c r="B702" s="128"/>
      <c r="C702" s="128"/>
      <c r="D702" s="121"/>
      <c r="E702" s="180"/>
      <c r="F702" s="121"/>
      <c r="G702" s="161"/>
      <c r="H702" s="128"/>
      <c r="I702" s="128"/>
      <c r="J702" s="128"/>
      <c r="K702" s="128"/>
      <c r="L702" s="126"/>
      <c r="M702" s="128"/>
      <c r="N702" s="128"/>
      <c r="O702" s="128"/>
      <c r="P702" s="128"/>
      <c r="Q702" s="128"/>
      <c r="R702" s="128"/>
      <c r="S702" s="128"/>
      <c r="T702" s="128"/>
      <c r="U702" s="128"/>
      <c r="V702" s="128"/>
      <c r="W702" s="128"/>
      <c r="X702" s="128"/>
      <c r="Y702" s="128"/>
      <c r="Z702" s="128"/>
    </row>
    <row r="703" spans="1:26" ht="12.75" x14ac:dyDescent="0.2">
      <c r="A703" s="128"/>
      <c r="B703" s="128"/>
      <c r="C703" s="128"/>
      <c r="D703" s="121"/>
      <c r="E703" s="180"/>
      <c r="F703" s="121"/>
      <c r="G703" s="161"/>
      <c r="H703" s="128"/>
      <c r="I703" s="128"/>
      <c r="J703" s="128"/>
      <c r="K703" s="128"/>
      <c r="L703" s="126"/>
      <c r="M703" s="128"/>
      <c r="N703" s="128"/>
      <c r="O703" s="128"/>
      <c r="P703" s="128"/>
      <c r="Q703" s="128"/>
      <c r="R703" s="128"/>
      <c r="S703" s="128"/>
      <c r="T703" s="128"/>
      <c r="U703" s="128"/>
      <c r="V703" s="128"/>
      <c r="W703" s="128"/>
      <c r="X703" s="128"/>
      <c r="Y703" s="128"/>
      <c r="Z703" s="128"/>
    </row>
    <row r="704" spans="1:26" ht="12.75" x14ac:dyDescent="0.2">
      <c r="A704" s="128"/>
      <c r="B704" s="128"/>
      <c r="C704" s="128"/>
      <c r="D704" s="121"/>
      <c r="E704" s="180"/>
      <c r="F704" s="121"/>
      <c r="G704" s="161"/>
      <c r="H704" s="128"/>
      <c r="I704" s="128"/>
      <c r="J704" s="128"/>
      <c r="K704" s="128"/>
      <c r="L704" s="126"/>
      <c r="M704" s="128"/>
      <c r="N704" s="128"/>
      <c r="O704" s="128"/>
      <c r="P704" s="128"/>
      <c r="Q704" s="128"/>
      <c r="R704" s="128"/>
      <c r="S704" s="128"/>
      <c r="T704" s="128"/>
      <c r="U704" s="128"/>
      <c r="V704" s="128"/>
      <c r="W704" s="128"/>
      <c r="X704" s="128"/>
      <c r="Y704" s="128"/>
      <c r="Z704" s="128"/>
    </row>
    <row r="705" spans="1:26" ht="12.75" x14ac:dyDescent="0.2">
      <c r="A705" s="128"/>
      <c r="B705" s="128"/>
      <c r="C705" s="128"/>
      <c r="D705" s="121"/>
      <c r="E705" s="180"/>
      <c r="F705" s="121"/>
      <c r="G705" s="161"/>
      <c r="H705" s="128"/>
      <c r="I705" s="128"/>
      <c r="J705" s="128"/>
      <c r="K705" s="128"/>
      <c r="L705" s="126"/>
      <c r="M705" s="128"/>
      <c r="N705" s="128"/>
      <c r="O705" s="128"/>
      <c r="P705" s="128"/>
      <c r="Q705" s="128"/>
      <c r="R705" s="128"/>
      <c r="S705" s="128"/>
      <c r="T705" s="128"/>
      <c r="U705" s="128"/>
      <c r="V705" s="128"/>
      <c r="W705" s="128"/>
      <c r="X705" s="128"/>
      <c r="Y705" s="128"/>
      <c r="Z705" s="128"/>
    </row>
    <row r="706" spans="1:26" ht="12.75" x14ac:dyDescent="0.2">
      <c r="A706" s="128"/>
      <c r="B706" s="128"/>
      <c r="C706" s="128"/>
      <c r="D706" s="121"/>
      <c r="E706" s="180"/>
      <c r="F706" s="121"/>
      <c r="G706" s="161"/>
      <c r="H706" s="128"/>
      <c r="I706" s="128"/>
      <c r="J706" s="128"/>
      <c r="K706" s="128"/>
      <c r="L706" s="126"/>
      <c r="M706" s="128"/>
      <c r="N706" s="128"/>
      <c r="O706" s="128"/>
      <c r="P706" s="128"/>
      <c r="Q706" s="128"/>
      <c r="R706" s="128"/>
      <c r="S706" s="128"/>
      <c r="T706" s="128"/>
      <c r="U706" s="128"/>
      <c r="V706" s="128"/>
      <c r="W706" s="128"/>
      <c r="X706" s="128"/>
      <c r="Y706" s="128"/>
      <c r="Z706" s="128"/>
    </row>
    <row r="707" spans="1:26" ht="12.75" x14ac:dyDescent="0.2">
      <c r="A707" s="128"/>
      <c r="B707" s="128"/>
      <c r="C707" s="128"/>
      <c r="D707" s="121"/>
      <c r="E707" s="180"/>
      <c r="F707" s="121"/>
      <c r="G707" s="161"/>
      <c r="H707" s="128"/>
      <c r="I707" s="128"/>
      <c r="J707" s="128"/>
      <c r="K707" s="128"/>
      <c r="L707" s="126"/>
      <c r="M707" s="128"/>
      <c r="N707" s="128"/>
      <c r="O707" s="128"/>
      <c r="P707" s="128"/>
      <c r="Q707" s="128"/>
      <c r="R707" s="128"/>
      <c r="S707" s="128"/>
      <c r="T707" s="128"/>
      <c r="U707" s="128"/>
      <c r="V707" s="128"/>
      <c r="W707" s="128"/>
      <c r="X707" s="128"/>
      <c r="Y707" s="128"/>
      <c r="Z707" s="128"/>
    </row>
    <row r="708" spans="1:26" ht="12.75" x14ac:dyDescent="0.2">
      <c r="A708" s="128"/>
      <c r="B708" s="128"/>
      <c r="C708" s="128"/>
      <c r="D708" s="121"/>
      <c r="E708" s="180"/>
      <c r="F708" s="121"/>
      <c r="G708" s="161"/>
      <c r="H708" s="128"/>
      <c r="I708" s="128"/>
      <c r="J708" s="128"/>
      <c r="K708" s="128"/>
      <c r="L708" s="126"/>
      <c r="M708" s="128"/>
      <c r="N708" s="128"/>
      <c r="O708" s="128"/>
      <c r="P708" s="128"/>
      <c r="Q708" s="128"/>
      <c r="R708" s="128"/>
      <c r="S708" s="128"/>
      <c r="T708" s="128"/>
      <c r="U708" s="128"/>
      <c r="V708" s="128"/>
      <c r="W708" s="128"/>
      <c r="X708" s="128"/>
      <c r="Y708" s="128"/>
      <c r="Z708" s="128"/>
    </row>
    <row r="709" spans="1:26" ht="12.75" x14ac:dyDescent="0.2">
      <c r="A709" s="128"/>
      <c r="B709" s="128"/>
      <c r="C709" s="128"/>
      <c r="D709" s="121"/>
      <c r="E709" s="180"/>
      <c r="F709" s="121"/>
      <c r="G709" s="161"/>
      <c r="H709" s="128"/>
      <c r="I709" s="128"/>
      <c r="J709" s="128"/>
      <c r="K709" s="128"/>
      <c r="L709" s="126"/>
      <c r="M709" s="128"/>
      <c r="N709" s="128"/>
      <c r="O709" s="128"/>
      <c r="P709" s="128"/>
      <c r="Q709" s="128"/>
      <c r="R709" s="128"/>
      <c r="S709" s="128"/>
      <c r="T709" s="128"/>
      <c r="U709" s="128"/>
      <c r="V709" s="128"/>
      <c r="W709" s="128"/>
      <c r="X709" s="128"/>
      <c r="Y709" s="128"/>
      <c r="Z709" s="128"/>
    </row>
    <row r="710" spans="1:26" ht="12.75" x14ac:dyDescent="0.2">
      <c r="A710" s="128"/>
      <c r="B710" s="128"/>
      <c r="C710" s="128"/>
      <c r="D710" s="121"/>
      <c r="E710" s="180"/>
      <c r="F710" s="121"/>
      <c r="G710" s="161"/>
      <c r="H710" s="128"/>
      <c r="I710" s="128"/>
      <c r="J710" s="128"/>
      <c r="K710" s="128"/>
      <c r="L710" s="126"/>
      <c r="M710" s="128"/>
      <c r="N710" s="128"/>
      <c r="O710" s="128"/>
      <c r="P710" s="128"/>
      <c r="Q710" s="128"/>
      <c r="R710" s="128"/>
      <c r="S710" s="128"/>
      <c r="T710" s="128"/>
      <c r="U710" s="128"/>
      <c r="V710" s="128"/>
      <c r="W710" s="128"/>
      <c r="X710" s="128"/>
      <c r="Y710" s="128"/>
      <c r="Z710" s="128"/>
    </row>
    <row r="711" spans="1:26" ht="12.75" x14ac:dyDescent="0.2">
      <c r="A711" s="128"/>
      <c r="B711" s="128"/>
      <c r="C711" s="128"/>
      <c r="D711" s="121"/>
      <c r="E711" s="180"/>
      <c r="F711" s="121"/>
      <c r="G711" s="161"/>
      <c r="H711" s="128"/>
      <c r="I711" s="128"/>
      <c r="J711" s="128"/>
      <c r="K711" s="128"/>
      <c r="L711" s="126"/>
      <c r="M711" s="128"/>
      <c r="N711" s="128"/>
      <c r="O711" s="128"/>
      <c r="P711" s="128"/>
      <c r="Q711" s="128"/>
      <c r="R711" s="128"/>
      <c r="S711" s="128"/>
      <c r="T711" s="128"/>
      <c r="U711" s="128"/>
      <c r="V711" s="128"/>
      <c r="W711" s="128"/>
      <c r="X711" s="128"/>
      <c r="Y711" s="128"/>
      <c r="Z711" s="128"/>
    </row>
    <row r="712" spans="1:26" ht="12.75" x14ac:dyDescent="0.2">
      <c r="A712" s="128"/>
      <c r="B712" s="128"/>
      <c r="C712" s="128"/>
      <c r="D712" s="121"/>
      <c r="E712" s="180"/>
      <c r="F712" s="121"/>
      <c r="G712" s="161"/>
      <c r="H712" s="128"/>
      <c r="I712" s="128"/>
      <c r="J712" s="128"/>
      <c r="K712" s="128"/>
      <c r="L712" s="126"/>
      <c r="M712" s="128"/>
      <c r="N712" s="128"/>
      <c r="O712" s="128"/>
      <c r="P712" s="128"/>
      <c r="Q712" s="128"/>
      <c r="R712" s="128"/>
      <c r="S712" s="128"/>
      <c r="T712" s="128"/>
      <c r="U712" s="128"/>
      <c r="V712" s="128"/>
      <c r="W712" s="128"/>
      <c r="X712" s="128"/>
      <c r="Y712" s="128"/>
      <c r="Z712" s="128"/>
    </row>
    <row r="713" spans="1:26" ht="12.75" x14ac:dyDescent="0.2">
      <c r="A713" s="128"/>
      <c r="B713" s="128"/>
      <c r="C713" s="128"/>
      <c r="D713" s="121"/>
      <c r="E713" s="180"/>
      <c r="F713" s="121"/>
      <c r="G713" s="161"/>
      <c r="H713" s="128"/>
      <c r="I713" s="128"/>
      <c r="J713" s="128"/>
      <c r="K713" s="128"/>
      <c r="L713" s="126"/>
      <c r="M713" s="128"/>
      <c r="N713" s="128"/>
      <c r="O713" s="128"/>
      <c r="P713" s="128"/>
      <c r="Q713" s="128"/>
      <c r="R713" s="128"/>
      <c r="S713" s="128"/>
      <c r="T713" s="128"/>
      <c r="U713" s="128"/>
      <c r="V713" s="128"/>
      <c r="W713" s="128"/>
      <c r="X713" s="128"/>
      <c r="Y713" s="128"/>
      <c r="Z713" s="128"/>
    </row>
    <row r="714" spans="1:26" ht="12.75" x14ac:dyDescent="0.2">
      <c r="A714" s="128"/>
      <c r="B714" s="128"/>
      <c r="C714" s="128"/>
      <c r="D714" s="121"/>
      <c r="E714" s="180"/>
      <c r="F714" s="121"/>
      <c r="G714" s="161"/>
      <c r="H714" s="128"/>
      <c r="I714" s="128"/>
      <c r="J714" s="128"/>
      <c r="K714" s="128"/>
      <c r="L714" s="126"/>
      <c r="M714" s="128"/>
      <c r="N714" s="128"/>
      <c r="O714" s="128"/>
      <c r="P714" s="128"/>
      <c r="Q714" s="128"/>
      <c r="R714" s="128"/>
      <c r="S714" s="128"/>
      <c r="T714" s="128"/>
      <c r="U714" s="128"/>
      <c r="V714" s="128"/>
      <c r="W714" s="128"/>
      <c r="X714" s="128"/>
      <c r="Y714" s="128"/>
      <c r="Z714" s="128"/>
    </row>
    <row r="715" spans="1:26" ht="12.75" x14ac:dyDescent="0.2">
      <c r="A715" s="128"/>
      <c r="B715" s="128"/>
      <c r="C715" s="128"/>
      <c r="D715" s="121"/>
      <c r="E715" s="180"/>
      <c r="F715" s="121"/>
      <c r="G715" s="161"/>
      <c r="H715" s="128"/>
      <c r="I715" s="128"/>
      <c r="J715" s="128"/>
      <c r="K715" s="128"/>
      <c r="L715" s="126"/>
      <c r="M715" s="128"/>
      <c r="N715" s="128"/>
      <c r="O715" s="128"/>
      <c r="P715" s="128"/>
      <c r="Q715" s="128"/>
      <c r="R715" s="128"/>
      <c r="S715" s="128"/>
      <c r="T715" s="128"/>
      <c r="U715" s="128"/>
      <c r="V715" s="128"/>
      <c r="W715" s="128"/>
      <c r="X715" s="128"/>
      <c r="Y715" s="128"/>
      <c r="Z715" s="128"/>
    </row>
    <row r="716" spans="1:26" ht="12.75" x14ac:dyDescent="0.2">
      <c r="A716" s="128"/>
      <c r="B716" s="128"/>
      <c r="C716" s="128"/>
      <c r="D716" s="121"/>
      <c r="E716" s="180"/>
      <c r="F716" s="121"/>
      <c r="G716" s="161"/>
      <c r="H716" s="128"/>
      <c r="I716" s="128"/>
      <c r="J716" s="128"/>
      <c r="K716" s="128"/>
      <c r="L716" s="126"/>
      <c r="M716" s="128"/>
      <c r="N716" s="128"/>
      <c r="O716" s="128"/>
      <c r="P716" s="128"/>
      <c r="Q716" s="128"/>
      <c r="R716" s="128"/>
      <c r="S716" s="128"/>
      <c r="T716" s="128"/>
      <c r="U716" s="128"/>
      <c r="V716" s="128"/>
      <c r="W716" s="128"/>
      <c r="X716" s="128"/>
      <c r="Y716" s="128"/>
      <c r="Z716" s="128"/>
    </row>
    <row r="717" spans="1:26" ht="12.75" x14ac:dyDescent="0.2">
      <c r="A717" s="128"/>
      <c r="B717" s="128"/>
      <c r="C717" s="128"/>
      <c r="D717" s="121"/>
      <c r="E717" s="180"/>
      <c r="F717" s="121"/>
      <c r="G717" s="161"/>
      <c r="H717" s="128"/>
      <c r="I717" s="128"/>
      <c r="J717" s="128"/>
      <c r="K717" s="128"/>
      <c r="L717" s="126"/>
      <c r="M717" s="128"/>
      <c r="N717" s="128"/>
      <c r="O717" s="128"/>
      <c r="P717" s="128"/>
      <c r="Q717" s="128"/>
      <c r="R717" s="128"/>
      <c r="S717" s="128"/>
      <c r="T717" s="128"/>
      <c r="U717" s="128"/>
      <c r="V717" s="128"/>
      <c r="W717" s="128"/>
      <c r="X717" s="128"/>
      <c r="Y717" s="128"/>
      <c r="Z717" s="128"/>
    </row>
    <row r="718" spans="1:26" ht="12.75" x14ac:dyDescent="0.2">
      <c r="A718" s="128"/>
      <c r="B718" s="128"/>
      <c r="C718" s="128"/>
      <c r="D718" s="121"/>
      <c r="E718" s="180"/>
      <c r="F718" s="121"/>
      <c r="G718" s="161"/>
      <c r="H718" s="128"/>
      <c r="I718" s="128"/>
      <c r="J718" s="128"/>
      <c r="K718" s="128"/>
      <c r="L718" s="126"/>
      <c r="M718" s="128"/>
      <c r="N718" s="128"/>
      <c r="O718" s="128"/>
      <c r="P718" s="128"/>
      <c r="Q718" s="128"/>
      <c r="R718" s="128"/>
      <c r="S718" s="128"/>
      <c r="T718" s="128"/>
      <c r="U718" s="128"/>
      <c r="V718" s="128"/>
      <c r="W718" s="128"/>
      <c r="X718" s="128"/>
      <c r="Y718" s="128"/>
      <c r="Z718" s="128"/>
    </row>
    <row r="719" spans="1:26" ht="12.75" x14ac:dyDescent="0.2">
      <c r="A719" s="128"/>
      <c r="B719" s="128"/>
      <c r="C719" s="128"/>
      <c r="D719" s="121"/>
      <c r="E719" s="180"/>
      <c r="F719" s="121"/>
      <c r="G719" s="161"/>
      <c r="H719" s="128"/>
      <c r="I719" s="128"/>
      <c r="J719" s="128"/>
      <c r="K719" s="128"/>
      <c r="L719" s="126"/>
      <c r="M719" s="128"/>
      <c r="N719" s="128"/>
      <c r="O719" s="128"/>
      <c r="P719" s="128"/>
      <c r="Q719" s="128"/>
      <c r="R719" s="128"/>
      <c r="S719" s="128"/>
      <c r="T719" s="128"/>
      <c r="U719" s="128"/>
      <c r="V719" s="128"/>
      <c r="W719" s="128"/>
      <c r="X719" s="128"/>
      <c r="Y719" s="128"/>
      <c r="Z719" s="128"/>
    </row>
    <row r="720" spans="1:26" ht="12.75" x14ac:dyDescent="0.2">
      <c r="A720" s="128"/>
      <c r="B720" s="128"/>
      <c r="C720" s="128"/>
      <c r="D720" s="121"/>
      <c r="E720" s="180"/>
      <c r="F720" s="121"/>
      <c r="G720" s="161"/>
      <c r="H720" s="128"/>
      <c r="I720" s="128"/>
      <c r="J720" s="128"/>
      <c r="K720" s="128"/>
      <c r="L720" s="126"/>
      <c r="M720" s="128"/>
      <c r="N720" s="128"/>
      <c r="O720" s="128"/>
      <c r="P720" s="128"/>
      <c r="Q720" s="128"/>
      <c r="R720" s="128"/>
      <c r="S720" s="128"/>
      <c r="T720" s="128"/>
      <c r="U720" s="128"/>
      <c r="V720" s="128"/>
      <c r="W720" s="128"/>
      <c r="X720" s="128"/>
      <c r="Y720" s="128"/>
      <c r="Z720" s="128"/>
    </row>
    <row r="721" spans="1:26" ht="12.75" x14ac:dyDescent="0.2">
      <c r="A721" s="128"/>
      <c r="B721" s="128"/>
      <c r="C721" s="128"/>
      <c r="D721" s="121"/>
      <c r="E721" s="180"/>
      <c r="F721" s="121"/>
      <c r="G721" s="161"/>
      <c r="H721" s="128"/>
      <c r="I721" s="128"/>
      <c r="J721" s="128"/>
      <c r="K721" s="128"/>
      <c r="L721" s="126"/>
      <c r="M721" s="128"/>
      <c r="N721" s="128"/>
      <c r="O721" s="128"/>
      <c r="P721" s="128"/>
      <c r="Q721" s="128"/>
      <c r="R721" s="128"/>
      <c r="S721" s="128"/>
      <c r="T721" s="128"/>
      <c r="U721" s="128"/>
      <c r="V721" s="128"/>
      <c r="W721" s="128"/>
      <c r="X721" s="128"/>
      <c r="Y721" s="128"/>
      <c r="Z721" s="128"/>
    </row>
    <row r="722" spans="1:26" ht="12.75" x14ac:dyDescent="0.2">
      <c r="A722" s="128"/>
      <c r="B722" s="128"/>
      <c r="C722" s="128"/>
      <c r="D722" s="121"/>
      <c r="E722" s="180"/>
      <c r="F722" s="121"/>
      <c r="G722" s="161"/>
      <c r="H722" s="128"/>
      <c r="I722" s="128"/>
      <c r="J722" s="128"/>
      <c r="K722" s="128"/>
      <c r="L722" s="126"/>
      <c r="M722" s="128"/>
      <c r="N722" s="128"/>
      <c r="O722" s="128"/>
      <c r="P722" s="128"/>
      <c r="Q722" s="128"/>
      <c r="R722" s="128"/>
      <c r="S722" s="128"/>
      <c r="T722" s="128"/>
      <c r="U722" s="128"/>
      <c r="V722" s="128"/>
      <c r="W722" s="128"/>
      <c r="X722" s="128"/>
      <c r="Y722" s="128"/>
      <c r="Z722" s="128"/>
    </row>
    <row r="723" spans="1:26" ht="12.75" x14ac:dyDescent="0.2">
      <c r="A723" s="128"/>
      <c r="B723" s="128"/>
      <c r="C723" s="128"/>
      <c r="D723" s="121"/>
      <c r="E723" s="180"/>
      <c r="F723" s="121"/>
      <c r="G723" s="161"/>
      <c r="H723" s="128"/>
      <c r="I723" s="128"/>
      <c r="J723" s="128"/>
      <c r="K723" s="128"/>
      <c r="L723" s="126"/>
      <c r="M723" s="128"/>
      <c r="N723" s="128"/>
      <c r="O723" s="128"/>
      <c r="P723" s="128"/>
      <c r="Q723" s="128"/>
      <c r="R723" s="128"/>
      <c r="S723" s="128"/>
      <c r="T723" s="128"/>
      <c r="U723" s="128"/>
      <c r="V723" s="128"/>
      <c r="W723" s="128"/>
      <c r="X723" s="128"/>
      <c r="Y723" s="128"/>
      <c r="Z723" s="128"/>
    </row>
    <row r="724" spans="1:26" ht="12.75" x14ac:dyDescent="0.2">
      <c r="A724" s="128"/>
      <c r="B724" s="128"/>
      <c r="C724" s="128"/>
      <c r="D724" s="121"/>
      <c r="E724" s="180"/>
      <c r="F724" s="121"/>
      <c r="G724" s="161"/>
      <c r="H724" s="128"/>
      <c r="I724" s="128"/>
      <c r="J724" s="128"/>
      <c r="K724" s="128"/>
      <c r="L724" s="126"/>
      <c r="M724" s="128"/>
      <c r="N724" s="128"/>
      <c r="O724" s="128"/>
      <c r="P724" s="128"/>
      <c r="Q724" s="128"/>
      <c r="R724" s="128"/>
      <c r="S724" s="128"/>
      <c r="T724" s="128"/>
      <c r="U724" s="128"/>
      <c r="V724" s="128"/>
      <c r="W724" s="128"/>
      <c r="X724" s="128"/>
      <c r="Y724" s="128"/>
      <c r="Z724" s="128"/>
    </row>
    <row r="725" spans="1:26" ht="12.75" x14ac:dyDescent="0.2">
      <c r="A725" s="128"/>
      <c r="B725" s="128"/>
      <c r="C725" s="128"/>
      <c r="D725" s="121"/>
      <c r="E725" s="180"/>
      <c r="F725" s="121"/>
      <c r="G725" s="161"/>
      <c r="H725" s="128"/>
      <c r="I725" s="128"/>
      <c r="J725" s="128"/>
      <c r="K725" s="128"/>
      <c r="L725" s="126"/>
      <c r="M725" s="128"/>
      <c r="N725" s="128"/>
      <c r="O725" s="128"/>
      <c r="P725" s="128"/>
      <c r="Q725" s="128"/>
      <c r="R725" s="128"/>
      <c r="S725" s="128"/>
      <c r="T725" s="128"/>
      <c r="U725" s="128"/>
      <c r="V725" s="128"/>
      <c r="W725" s="128"/>
      <c r="X725" s="128"/>
      <c r="Y725" s="128"/>
      <c r="Z725" s="128"/>
    </row>
    <row r="726" spans="1:26" ht="12.75" x14ac:dyDescent="0.2">
      <c r="A726" s="128"/>
      <c r="B726" s="128"/>
      <c r="C726" s="128"/>
      <c r="D726" s="121"/>
      <c r="E726" s="180"/>
      <c r="F726" s="121"/>
      <c r="G726" s="161"/>
      <c r="H726" s="128"/>
      <c r="I726" s="128"/>
      <c r="J726" s="128"/>
      <c r="K726" s="128"/>
      <c r="L726" s="126"/>
      <c r="M726" s="128"/>
      <c r="N726" s="128"/>
      <c r="O726" s="128"/>
      <c r="P726" s="128"/>
      <c r="Q726" s="128"/>
      <c r="R726" s="128"/>
      <c r="S726" s="128"/>
      <c r="T726" s="128"/>
      <c r="U726" s="128"/>
      <c r="V726" s="128"/>
      <c r="W726" s="128"/>
      <c r="X726" s="128"/>
      <c r="Y726" s="128"/>
      <c r="Z726" s="128"/>
    </row>
    <row r="727" spans="1:26" ht="12.75" x14ac:dyDescent="0.2">
      <c r="A727" s="128"/>
      <c r="B727" s="128"/>
      <c r="C727" s="128"/>
      <c r="D727" s="121"/>
      <c r="E727" s="180"/>
      <c r="F727" s="121"/>
      <c r="G727" s="161"/>
      <c r="H727" s="128"/>
      <c r="I727" s="128"/>
      <c r="J727" s="128"/>
      <c r="K727" s="128"/>
      <c r="L727" s="126"/>
      <c r="M727" s="128"/>
      <c r="N727" s="128"/>
      <c r="O727" s="128"/>
      <c r="P727" s="128"/>
      <c r="Q727" s="128"/>
      <c r="R727" s="128"/>
      <c r="S727" s="128"/>
      <c r="T727" s="128"/>
      <c r="U727" s="128"/>
      <c r="V727" s="128"/>
      <c r="W727" s="128"/>
      <c r="X727" s="128"/>
      <c r="Y727" s="128"/>
      <c r="Z727" s="128"/>
    </row>
    <row r="728" spans="1:26" ht="12.75" x14ac:dyDescent="0.2">
      <c r="A728" s="128"/>
      <c r="B728" s="128"/>
      <c r="C728" s="128"/>
      <c r="D728" s="121"/>
      <c r="E728" s="180"/>
      <c r="F728" s="121"/>
      <c r="G728" s="161"/>
      <c r="H728" s="128"/>
      <c r="I728" s="128"/>
      <c r="J728" s="128"/>
      <c r="K728" s="128"/>
      <c r="L728" s="126"/>
      <c r="M728" s="128"/>
      <c r="N728" s="128"/>
      <c r="O728" s="128"/>
      <c r="P728" s="128"/>
      <c r="Q728" s="128"/>
      <c r="R728" s="128"/>
      <c r="S728" s="128"/>
      <c r="T728" s="128"/>
      <c r="U728" s="128"/>
      <c r="V728" s="128"/>
      <c r="W728" s="128"/>
      <c r="X728" s="128"/>
      <c r="Y728" s="128"/>
      <c r="Z728" s="128"/>
    </row>
    <row r="729" spans="1:26" ht="12.75" x14ac:dyDescent="0.2">
      <c r="A729" s="128"/>
      <c r="B729" s="128"/>
      <c r="C729" s="128"/>
      <c r="D729" s="121"/>
      <c r="E729" s="180"/>
      <c r="F729" s="121"/>
      <c r="G729" s="161"/>
      <c r="H729" s="128"/>
      <c r="I729" s="128"/>
      <c r="J729" s="128"/>
      <c r="K729" s="128"/>
      <c r="L729" s="126"/>
      <c r="M729" s="128"/>
      <c r="N729" s="128"/>
      <c r="O729" s="128"/>
      <c r="P729" s="128"/>
      <c r="Q729" s="128"/>
      <c r="R729" s="128"/>
      <c r="S729" s="128"/>
      <c r="T729" s="128"/>
      <c r="U729" s="128"/>
      <c r="V729" s="128"/>
      <c r="W729" s="128"/>
      <c r="X729" s="128"/>
      <c r="Y729" s="128"/>
      <c r="Z729" s="128"/>
    </row>
    <row r="730" spans="1:26" ht="12.75" x14ac:dyDescent="0.2">
      <c r="A730" s="128"/>
      <c r="B730" s="128"/>
      <c r="C730" s="128"/>
      <c r="D730" s="121"/>
      <c r="E730" s="180"/>
      <c r="F730" s="121"/>
      <c r="G730" s="161"/>
      <c r="H730" s="128"/>
      <c r="I730" s="128"/>
      <c r="J730" s="128"/>
      <c r="K730" s="128"/>
      <c r="L730" s="126"/>
      <c r="M730" s="128"/>
      <c r="N730" s="128"/>
      <c r="O730" s="128"/>
      <c r="P730" s="128"/>
      <c r="Q730" s="128"/>
      <c r="R730" s="128"/>
      <c r="S730" s="128"/>
      <c r="T730" s="128"/>
      <c r="U730" s="128"/>
      <c r="V730" s="128"/>
      <c r="W730" s="128"/>
      <c r="X730" s="128"/>
      <c r="Y730" s="128"/>
      <c r="Z730" s="128"/>
    </row>
    <row r="731" spans="1:26" ht="12.75" x14ac:dyDescent="0.2">
      <c r="A731" s="128"/>
      <c r="B731" s="128"/>
      <c r="C731" s="128"/>
      <c r="D731" s="121"/>
      <c r="E731" s="180"/>
      <c r="F731" s="121"/>
      <c r="G731" s="161"/>
      <c r="H731" s="128"/>
      <c r="I731" s="128"/>
      <c r="J731" s="128"/>
      <c r="K731" s="128"/>
      <c r="L731" s="126"/>
      <c r="M731" s="128"/>
      <c r="N731" s="128"/>
      <c r="O731" s="128"/>
      <c r="P731" s="128"/>
      <c r="Q731" s="128"/>
      <c r="R731" s="128"/>
      <c r="S731" s="128"/>
      <c r="T731" s="128"/>
      <c r="U731" s="128"/>
      <c r="V731" s="128"/>
      <c r="W731" s="128"/>
      <c r="X731" s="128"/>
      <c r="Y731" s="128"/>
      <c r="Z731" s="128"/>
    </row>
    <row r="732" spans="1:26" ht="12.75" x14ac:dyDescent="0.2">
      <c r="A732" s="128"/>
      <c r="B732" s="128"/>
      <c r="C732" s="128"/>
      <c r="D732" s="121"/>
      <c r="E732" s="180"/>
      <c r="F732" s="121"/>
      <c r="G732" s="161"/>
      <c r="H732" s="128"/>
      <c r="I732" s="128"/>
      <c r="J732" s="128"/>
      <c r="K732" s="128"/>
      <c r="L732" s="126"/>
      <c r="M732" s="128"/>
      <c r="N732" s="128"/>
      <c r="O732" s="128"/>
      <c r="P732" s="128"/>
      <c r="Q732" s="128"/>
      <c r="R732" s="128"/>
      <c r="S732" s="128"/>
      <c r="T732" s="128"/>
      <c r="U732" s="128"/>
      <c r="V732" s="128"/>
      <c r="W732" s="128"/>
      <c r="X732" s="128"/>
      <c r="Y732" s="128"/>
      <c r="Z732" s="128"/>
    </row>
    <row r="733" spans="1:26" ht="12.75" x14ac:dyDescent="0.2">
      <c r="A733" s="128"/>
      <c r="B733" s="128"/>
      <c r="C733" s="128"/>
      <c r="D733" s="121"/>
      <c r="E733" s="180"/>
      <c r="F733" s="121"/>
      <c r="G733" s="161"/>
      <c r="H733" s="128"/>
      <c r="I733" s="128"/>
      <c r="J733" s="128"/>
      <c r="K733" s="128"/>
      <c r="L733" s="126"/>
      <c r="M733" s="128"/>
      <c r="N733" s="128"/>
      <c r="O733" s="128"/>
      <c r="P733" s="128"/>
      <c r="Q733" s="128"/>
      <c r="R733" s="128"/>
      <c r="S733" s="128"/>
      <c r="T733" s="128"/>
      <c r="U733" s="128"/>
      <c r="V733" s="128"/>
      <c r="W733" s="128"/>
      <c r="X733" s="128"/>
      <c r="Y733" s="128"/>
      <c r="Z733" s="128"/>
    </row>
    <row r="734" spans="1:26" ht="12.75" x14ac:dyDescent="0.2">
      <c r="A734" s="128"/>
      <c r="B734" s="128"/>
      <c r="C734" s="128"/>
      <c r="D734" s="121"/>
      <c r="E734" s="180"/>
      <c r="F734" s="121"/>
      <c r="G734" s="161"/>
      <c r="H734" s="128"/>
      <c r="I734" s="128"/>
      <c r="J734" s="128"/>
      <c r="K734" s="128"/>
      <c r="L734" s="126"/>
      <c r="M734" s="128"/>
      <c r="N734" s="128"/>
      <c r="O734" s="128"/>
      <c r="P734" s="128"/>
      <c r="Q734" s="128"/>
      <c r="R734" s="128"/>
      <c r="S734" s="128"/>
      <c r="T734" s="128"/>
      <c r="U734" s="128"/>
      <c r="V734" s="128"/>
      <c r="W734" s="128"/>
      <c r="X734" s="128"/>
      <c r="Y734" s="128"/>
      <c r="Z734" s="128"/>
    </row>
    <row r="735" spans="1:26" ht="12.75" x14ac:dyDescent="0.2">
      <c r="A735" s="128"/>
      <c r="B735" s="128"/>
      <c r="C735" s="128"/>
      <c r="D735" s="121"/>
      <c r="E735" s="180"/>
      <c r="F735" s="121"/>
      <c r="G735" s="161"/>
      <c r="H735" s="128"/>
      <c r="I735" s="128"/>
      <c r="J735" s="128"/>
      <c r="K735" s="128"/>
      <c r="L735" s="126"/>
      <c r="M735" s="128"/>
      <c r="N735" s="128"/>
      <c r="O735" s="128"/>
      <c r="P735" s="128"/>
      <c r="Q735" s="128"/>
      <c r="R735" s="128"/>
      <c r="S735" s="128"/>
      <c r="T735" s="128"/>
      <c r="U735" s="128"/>
      <c r="V735" s="128"/>
      <c r="W735" s="128"/>
      <c r="X735" s="128"/>
      <c r="Y735" s="128"/>
      <c r="Z735" s="128"/>
    </row>
    <row r="736" spans="1:26" ht="12.75" x14ac:dyDescent="0.2">
      <c r="A736" s="128"/>
      <c r="B736" s="128"/>
      <c r="C736" s="128"/>
      <c r="D736" s="121"/>
      <c r="E736" s="180"/>
      <c r="F736" s="121"/>
      <c r="G736" s="161"/>
      <c r="H736" s="128"/>
      <c r="I736" s="128"/>
      <c r="J736" s="128"/>
      <c r="K736" s="128"/>
      <c r="L736" s="126"/>
      <c r="M736" s="128"/>
      <c r="N736" s="128"/>
      <c r="O736" s="128"/>
      <c r="P736" s="128"/>
      <c r="Q736" s="128"/>
      <c r="R736" s="128"/>
      <c r="S736" s="128"/>
      <c r="T736" s="128"/>
      <c r="U736" s="128"/>
      <c r="V736" s="128"/>
      <c r="W736" s="128"/>
      <c r="X736" s="128"/>
      <c r="Y736" s="128"/>
      <c r="Z736" s="128"/>
    </row>
    <row r="737" spans="1:26" ht="12.75" x14ac:dyDescent="0.2">
      <c r="A737" s="128"/>
      <c r="B737" s="128"/>
      <c r="C737" s="128"/>
      <c r="D737" s="121"/>
      <c r="E737" s="180"/>
      <c r="F737" s="121"/>
      <c r="G737" s="161"/>
      <c r="H737" s="128"/>
      <c r="I737" s="128"/>
      <c r="J737" s="128"/>
      <c r="K737" s="128"/>
      <c r="L737" s="126"/>
      <c r="M737" s="128"/>
      <c r="N737" s="128"/>
      <c r="O737" s="128"/>
      <c r="P737" s="128"/>
      <c r="Q737" s="128"/>
      <c r="R737" s="128"/>
      <c r="S737" s="128"/>
      <c r="T737" s="128"/>
      <c r="U737" s="128"/>
      <c r="V737" s="128"/>
      <c r="W737" s="128"/>
      <c r="X737" s="128"/>
      <c r="Y737" s="128"/>
      <c r="Z737" s="128"/>
    </row>
    <row r="738" spans="1:26" ht="12.75" x14ac:dyDescent="0.2">
      <c r="A738" s="128"/>
      <c r="B738" s="128"/>
      <c r="C738" s="128"/>
      <c r="D738" s="121"/>
      <c r="E738" s="180"/>
      <c r="F738" s="121"/>
      <c r="G738" s="161"/>
      <c r="H738" s="128"/>
      <c r="I738" s="128"/>
      <c r="J738" s="128"/>
      <c r="K738" s="128"/>
      <c r="L738" s="126"/>
      <c r="M738" s="128"/>
      <c r="N738" s="128"/>
      <c r="O738" s="128"/>
      <c r="P738" s="128"/>
      <c r="Q738" s="128"/>
      <c r="R738" s="128"/>
      <c r="S738" s="128"/>
      <c r="T738" s="128"/>
      <c r="U738" s="128"/>
      <c r="V738" s="128"/>
      <c r="W738" s="128"/>
      <c r="X738" s="128"/>
      <c r="Y738" s="128"/>
      <c r="Z738" s="128"/>
    </row>
    <row r="739" spans="1:26" ht="12.75" x14ac:dyDescent="0.2">
      <c r="A739" s="128"/>
      <c r="B739" s="128"/>
      <c r="C739" s="128"/>
      <c r="D739" s="121"/>
      <c r="E739" s="180"/>
      <c r="F739" s="121"/>
      <c r="G739" s="161"/>
      <c r="H739" s="128"/>
      <c r="I739" s="128"/>
      <c r="J739" s="128"/>
      <c r="K739" s="128"/>
      <c r="L739" s="126"/>
      <c r="M739" s="128"/>
      <c r="N739" s="128"/>
      <c r="O739" s="128"/>
      <c r="P739" s="128"/>
      <c r="Q739" s="128"/>
      <c r="R739" s="128"/>
      <c r="S739" s="128"/>
      <c r="T739" s="128"/>
      <c r="U739" s="128"/>
      <c r="V739" s="128"/>
      <c r="W739" s="128"/>
      <c r="X739" s="128"/>
      <c r="Y739" s="128"/>
      <c r="Z739" s="128"/>
    </row>
    <row r="740" spans="1:26" ht="12.75" x14ac:dyDescent="0.2">
      <c r="A740" s="128"/>
      <c r="B740" s="128"/>
      <c r="C740" s="128"/>
      <c r="D740" s="121"/>
      <c r="E740" s="180"/>
      <c r="F740" s="121"/>
      <c r="G740" s="161"/>
      <c r="H740" s="128"/>
      <c r="I740" s="128"/>
      <c r="J740" s="128"/>
      <c r="K740" s="128"/>
      <c r="L740" s="126"/>
      <c r="M740" s="128"/>
      <c r="N740" s="128"/>
      <c r="O740" s="128"/>
      <c r="P740" s="128"/>
      <c r="Q740" s="128"/>
      <c r="R740" s="128"/>
      <c r="S740" s="128"/>
      <c r="T740" s="128"/>
      <c r="U740" s="128"/>
      <c r="V740" s="128"/>
      <c r="W740" s="128"/>
      <c r="X740" s="128"/>
      <c r="Y740" s="128"/>
      <c r="Z740" s="128"/>
    </row>
    <row r="741" spans="1:26" ht="12.75" x14ac:dyDescent="0.2">
      <c r="A741" s="128"/>
      <c r="B741" s="128"/>
      <c r="C741" s="128"/>
      <c r="D741" s="121"/>
      <c r="E741" s="180"/>
      <c r="F741" s="121"/>
      <c r="G741" s="161"/>
      <c r="H741" s="128"/>
      <c r="I741" s="128"/>
      <c r="J741" s="128"/>
      <c r="K741" s="128"/>
      <c r="L741" s="126"/>
      <c r="M741" s="128"/>
      <c r="N741" s="128"/>
      <c r="O741" s="128"/>
      <c r="P741" s="128"/>
      <c r="Q741" s="128"/>
      <c r="R741" s="128"/>
      <c r="S741" s="128"/>
      <c r="T741" s="128"/>
      <c r="U741" s="128"/>
      <c r="V741" s="128"/>
      <c r="W741" s="128"/>
      <c r="X741" s="128"/>
      <c r="Y741" s="128"/>
      <c r="Z741" s="128"/>
    </row>
    <row r="742" spans="1:26" ht="12.75" x14ac:dyDescent="0.2">
      <c r="A742" s="128"/>
      <c r="B742" s="128"/>
      <c r="C742" s="128"/>
      <c r="D742" s="121"/>
      <c r="E742" s="180"/>
      <c r="F742" s="121"/>
      <c r="G742" s="161"/>
      <c r="H742" s="128"/>
      <c r="I742" s="128"/>
      <c r="J742" s="128"/>
      <c r="K742" s="128"/>
      <c r="L742" s="126"/>
      <c r="M742" s="128"/>
      <c r="N742" s="128"/>
      <c r="O742" s="128"/>
      <c r="P742" s="128"/>
      <c r="Q742" s="128"/>
      <c r="R742" s="128"/>
      <c r="S742" s="128"/>
      <c r="T742" s="128"/>
      <c r="U742" s="128"/>
      <c r="V742" s="128"/>
      <c r="W742" s="128"/>
      <c r="X742" s="128"/>
      <c r="Y742" s="128"/>
      <c r="Z742" s="128"/>
    </row>
    <row r="743" spans="1:26" ht="12.75" x14ac:dyDescent="0.2">
      <c r="A743" s="128"/>
      <c r="B743" s="128"/>
      <c r="C743" s="128"/>
      <c r="D743" s="121"/>
      <c r="E743" s="180"/>
      <c r="F743" s="121"/>
      <c r="G743" s="161"/>
      <c r="H743" s="128"/>
      <c r="I743" s="128"/>
      <c r="J743" s="128"/>
      <c r="K743" s="128"/>
      <c r="L743" s="126"/>
      <c r="M743" s="128"/>
      <c r="N743" s="128"/>
      <c r="O743" s="128"/>
      <c r="P743" s="128"/>
      <c r="Q743" s="128"/>
      <c r="R743" s="128"/>
      <c r="S743" s="128"/>
      <c r="T743" s="128"/>
      <c r="U743" s="128"/>
      <c r="V743" s="128"/>
      <c r="W743" s="128"/>
      <c r="X743" s="128"/>
      <c r="Y743" s="128"/>
      <c r="Z743" s="128"/>
    </row>
    <row r="744" spans="1:26" ht="12.75" x14ac:dyDescent="0.2">
      <c r="A744" s="128"/>
      <c r="B744" s="128"/>
      <c r="C744" s="128"/>
      <c r="D744" s="121"/>
      <c r="E744" s="180"/>
      <c r="F744" s="121"/>
      <c r="G744" s="161"/>
      <c r="H744" s="128"/>
      <c r="I744" s="128"/>
      <c r="J744" s="128"/>
      <c r="K744" s="128"/>
      <c r="L744" s="126"/>
      <c r="M744" s="128"/>
      <c r="N744" s="128"/>
      <c r="O744" s="128"/>
      <c r="P744" s="128"/>
      <c r="Q744" s="128"/>
      <c r="R744" s="128"/>
      <c r="S744" s="128"/>
      <c r="T744" s="128"/>
      <c r="U744" s="128"/>
      <c r="V744" s="128"/>
      <c r="W744" s="128"/>
      <c r="X744" s="128"/>
      <c r="Y744" s="128"/>
      <c r="Z744" s="128"/>
    </row>
    <row r="745" spans="1:26" ht="12.75" x14ac:dyDescent="0.2">
      <c r="A745" s="128"/>
      <c r="B745" s="128"/>
      <c r="C745" s="128"/>
      <c r="D745" s="121"/>
      <c r="E745" s="180"/>
      <c r="F745" s="121"/>
      <c r="G745" s="161"/>
      <c r="H745" s="128"/>
      <c r="I745" s="128"/>
      <c r="J745" s="128"/>
      <c r="K745" s="128"/>
      <c r="L745" s="126"/>
      <c r="M745" s="128"/>
      <c r="N745" s="128"/>
      <c r="O745" s="128"/>
      <c r="P745" s="128"/>
      <c r="Q745" s="128"/>
      <c r="R745" s="128"/>
      <c r="S745" s="128"/>
      <c r="T745" s="128"/>
      <c r="U745" s="128"/>
      <c r="V745" s="128"/>
      <c r="W745" s="128"/>
      <c r="X745" s="128"/>
      <c r="Y745" s="128"/>
      <c r="Z745" s="128"/>
    </row>
    <row r="746" spans="1:26" ht="12.75" x14ac:dyDescent="0.2">
      <c r="A746" s="128"/>
      <c r="B746" s="128"/>
      <c r="C746" s="128"/>
      <c r="D746" s="121"/>
      <c r="E746" s="180"/>
      <c r="F746" s="121"/>
      <c r="G746" s="161"/>
      <c r="H746" s="128"/>
      <c r="I746" s="128"/>
      <c r="J746" s="128"/>
      <c r="K746" s="128"/>
      <c r="L746" s="126"/>
      <c r="M746" s="128"/>
      <c r="N746" s="128"/>
      <c r="O746" s="128"/>
      <c r="P746" s="128"/>
      <c r="Q746" s="128"/>
      <c r="R746" s="128"/>
      <c r="S746" s="128"/>
      <c r="T746" s="128"/>
      <c r="U746" s="128"/>
      <c r="V746" s="128"/>
      <c r="W746" s="128"/>
      <c r="X746" s="128"/>
      <c r="Y746" s="128"/>
      <c r="Z746" s="128"/>
    </row>
    <row r="747" spans="1:26" ht="12.75" x14ac:dyDescent="0.2">
      <c r="A747" s="128"/>
      <c r="B747" s="128"/>
      <c r="C747" s="128"/>
      <c r="D747" s="121"/>
      <c r="E747" s="180"/>
      <c r="F747" s="121"/>
      <c r="G747" s="161"/>
      <c r="H747" s="128"/>
      <c r="I747" s="128"/>
      <c r="J747" s="128"/>
      <c r="K747" s="128"/>
      <c r="L747" s="126"/>
      <c r="M747" s="128"/>
      <c r="N747" s="128"/>
      <c r="O747" s="128"/>
      <c r="P747" s="128"/>
      <c r="Q747" s="128"/>
      <c r="R747" s="128"/>
      <c r="S747" s="128"/>
      <c r="T747" s="128"/>
      <c r="U747" s="128"/>
      <c r="V747" s="128"/>
      <c r="W747" s="128"/>
      <c r="X747" s="128"/>
      <c r="Y747" s="128"/>
      <c r="Z747" s="128"/>
    </row>
    <row r="748" spans="1:26" ht="12.75" x14ac:dyDescent="0.2">
      <c r="A748" s="128"/>
      <c r="B748" s="128"/>
      <c r="C748" s="128"/>
      <c r="D748" s="121"/>
      <c r="E748" s="180"/>
      <c r="F748" s="121"/>
      <c r="G748" s="161"/>
      <c r="H748" s="128"/>
      <c r="I748" s="128"/>
      <c r="J748" s="128"/>
      <c r="K748" s="128"/>
      <c r="L748" s="126"/>
      <c r="M748" s="128"/>
      <c r="N748" s="128"/>
      <c r="O748" s="128"/>
      <c r="P748" s="128"/>
      <c r="Q748" s="128"/>
      <c r="R748" s="128"/>
      <c r="S748" s="128"/>
      <c r="T748" s="128"/>
      <c r="U748" s="128"/>
      <c r="V748" s="128"/>
      <c r="W748" s="128"/>
      <c r="X748" s="128"/>
      <c r="Y748" s="128"/>
      <c r="Z748" s="128"/>
    </row>
    <row r="749" spans="1:26" ht="12.75" x14ac:dyDescent="0.2">
      <c r="A749" s="128"/>
      <c r="B749" s="128"/>
      <c r="C749" s="128"/>
      <c r="D749" s="121"/>
      <c r="E749" s="180"/>
      <c r="F749" s="121"/>
      <c r="G749" s="161"/>
      <c r="H749" s="128"/>
      <c r="I749" s="128"/>
      <c r="J749" s="128"/>
      <c r="K749" s="128"/>
      <c r="L749" s="126"/>
      <c r="M749" s="128"/>
      <c r="N749" s="128"/>
      <c r="O749" s="128"/>
      <c r="P749" s="128"/>
      <c r="Q749" s="128"/>
      <c r="R749" s="128"/>
      <c r="S749" s="128"/>
      <c r="T749" s="128"/>
      <c r="U749" s="128"/>
      <c r="V749" s="128"/>
      <c r="W749" s="128"/>
      <c r="X749" s="128"/>
      <c r="Y749" s="128"/>
      <c r="Z749" s="128"/>
    </row>
    <row r="750" spans="1:26" ht="12.75" x14ac:dyDescent="0.2">
      <c r="A750" s="128"/>
      <c r="B750" s="128"/>
      <c r="C750" s="128"/>
      <c r="D750" s="121"/>
      <c r="E750" s="180"/>
      <c r="F750" s="121"/>
      <c r="G750" s="161"/>
      <c r="H750" s="128"/>
      <c r="I750" s="128"/>
      <c r="J750" s="128"/>
      <c r="K750" s="128"/>
      <c r="L750" s="126"/>
      <c r="M750" s="128"/>
      <c r="N750" s="128"/>
      <c r="O750" s="128"/>
      <c r="P750" s="128"/>
      <c r="Q750" s="128"/>
      <c r="R750" s="128"/>
      <c r="S750" s="128"/>
      <c r="T750" s="128"/>
      <c r="U750" s="128"/>
      <c r="V750" s="128"/>
      <c r="W750" s="128"/>
      <c r="X750" s="128"/>
      <c r="Y750" s="128"/>
      <c r="Z750" s="128"/>
    </row>
    <row r="751" spans="1:26" ht="12.75" x14ac:dyDescent="0.2">
      <c r="A751" s="128"/>
      <c r="B751" s="128"/>
      <c r="C751" s="128"/>
      <c r="D751" s="121"/>
      <c r="E751" s="180"/>
      <c r="F751" s="121"/>
      <c r="G751" s="161"/>
      <c r="H751" s="128"/>
      <c r="I751" s="128"/>
      <c r="J751" s="128"/>
      <c r="K751" s="128"/>
      <c r="L751" s="126"/>
      <c r="M751" s="128"/>
      <c r="N751" s="128"/>
      <c r="O751" s="128"/>
      <c r="P751" s="128"/>
      <c r="Q751" s="128"/>
      <c r="R751" s="128"/>
      <c r="S751" s="128"/>
      <c r="T751" s="128"/>
      <c r="U751" s="128"/>
      <c r="V751" s="128"/>
      <c r="W751" s="128"/>
      <c r="X751" s="128"/>
      <c r="Y751" s="128"/>
      <c r="Z751" s="128"/>
    </row>
    <row r="752" spans="1:26" ht="12.75" x14ac:dyDescent="0.2">
      <c r="A752" s="128"/>
      <c r="B752" s="128"/>
      <c r="C752" s="128"/>
      <c r="D752" s="121"/>
      <c r="E752" s="180"/>
      <c r="F752" s="121"/>
      <c r="G752" s="161"/>
      <c r="H752" s="128"/>
      <c r="I752" s="128"/>
      <c r="J752" s="128"/>
      <c r="K752" s="128"/>
      <c r="L752" s="126"/>
      <c r="M752" s="128"/>
      <c r="N752" s="128"/>
      <c r="O752" s="128"/>
      <c r="P752" s="128"/>
      <c r="Q752" s="128"/>
      <c r="R752" s="128"/>
      <c r="S752" s="128"/>
      <c r="T752" s="128"/>
      <c r="U752" s="128"/>
      <c r="V752" s="128"/>
      <c r="W752" s="128"/>
      <c r="X752" s="128"/>
      <c r="Y752" s="128"/>
      <c r="Z752" s="128"/>
    </row>
    <row r="753" spans="1:26" ht="12.75" x14ac:dyDescent="0.2">
      <c r="A753" s="128"/>
      <c r="B753" s="128"/>
      <c r="C753" s="128"/>
      <c r="D753" s="121"/>
      <c r="E753" s="180"/>
      <c r="F753" s="121"/>
      <c r="G753" s="161"/>
      <c r="H753" s="128"/>
      <c r="I753" s="128"/>
      <c r="J753" s="128"/>
      <c r="K753" s="128"/>
      <c r="L753" s="126"/>
      <c r="M753" s="128"/>
      <c r="N753" s="128"/>
      <c r="O753" s="128"/>
      <c r="P753" s="128"/>
      <c r="Q753" s="128"/>
      <c r="R753" s="128"/>
      <c r="S753" s="128"/>
      <c r="T753" s="128"/>
      <c r="U753" s="128"/>
      <c r="V753" s="128"/>
      <c r="W753" s="128"/>
      <c r="X753" s="128"/>
      <c r="Y753" s="128"/>
      <c r="Z753" s="128"/>
    </row>
    <row r="754" spans="1:26" ht="12.75" x14ac:dyDescent="0.2">
      <c r="A754" s="128"/>
      <c r="B754" s="128"/>
      <c r="C754" s="128"/>
      <c r="D754" s="121"/>
      <c r="E754" s="180"/>
      <c r="F754" s="121"/>
      <c r="G754" s="161"/>
      <c r="H754" s="128"/>
      <c r="I754" s="128"/>
      <c r="J754" s="128"/>
      <c r="K754" s="128"/>
      <c r="L754" s="126"/>
      <c r="M754" s="128"/>
      <c r="N754" s="128"/>
      <c r="O754" s="128"/>
      <c r="P754" s="128"/>
      <c r="Q754" s="128"/>
      <c r="R754" s="128"/>
      <c r="S754" s="128"/>
      <c r="T754" s="128"/>
      <c r="U754" s="128"/>
      <c r="V754" s="128"/>
      <c r="W754" s="128"/>
      <c r="X754" s="128"/>
      <c r="Y754" s="128"/>
      <c r="Z754" s="128"/>
    </row>
    <row r="755" spans="1:26" ht="12.75" x14ac:dyDescent="0.2">
      <c r="A755" s="128"/>
      <c r="B755" s="128"/>
      <c r="C755" s="128"/>
      <c r="D755" s="121"/>
      <c r="E755" s="180"/>
      <c r="F755" s="121"/>
      <c r="G755" s="161"/>
      <c r="H755" s="128"/>
      <c r="I755" s="128"/>
      <c r="J755" s="128"/>
      <c r="K755" s="128"/>
      <c r="L755" s="126"/>
      <c r="M755" s="128"/>
      <c r="N755" s="128"/>
      <c r="O755" s="128"/>
      <c r="P755" s="128"/>
      <c r="Q755" s="128"/>
      <c r="R755" s="128"/>
      <c r="S755" s="128"/>
      <c r="T755" s="128"/>
      <c r="U755" s="128"/>
      <c r="V755" s="128"/>
      <c r="W755" s="128"/>
      <c r="X755" s="128"/>
      <c r="Y755" s="128"/>
      <c r="Z755" s="128"/>
    </row>
    <row r="756" spans="1:26" ht="12.75" x14ac:dyDescent="0.2">
      <c r="A756" s="128"/>
      <c r="B756" s="128"/>
      <c r="C756" s="128"/>
      <c r="D756" s="121"/>
      <c r="E756" s="180"/>
      <c r="F756" s="121"/>
      <c r="G756" s="161"/>
      <c r="H756" s="128"/>
      <c r="I756" s="128"/>
      <c r="J756" s="128"/>
      <c r="K756" s="128"/>
      <c r="L756" s="126"/>
      <c r="M756" s="128"/>
      <c r="N756" s="128"/>
      <c r="O756" s="128"/>
      <c r="P756" s="128"/>
      <c r="Q756" s="128"/>
      <c r="R756" s="128"/>
      <c r="S756" s="128"/>
      <c r="T756" s="128"/>
      <c r="U756" s="128"/>
      <c r="V756" s="128"/>
      <c r="W756" s="128"/>
      <c r="X756" s="128"/>
      <c r="Y756" s="128"/>
      <c r="Z756" s="128"/>
    </row>
    <row r="757" spans="1:26" ht="12.75" x14ac:dyDescent="0.2">
      <c r="A757" s="128"/>
      <c r="B757" s="128"/>
      <c r="C757" s="128"/>
      <c r="D757" s="121"/>
      <c r="E757" s="180"/>
      <c r="F757" s="121"/>
      <c r="G757" s="161"/>
      <c r="H757" s="128"/>
      <c r="I757" s="128"/>
      <c r="J757" s="128"/>
      <c r="K757" s="128"/>
      <c r="L757" s="126"/>
      <c r="M757" s="128"/>
      <c r="N757" s="128"/>
      <c r="O757" s="128"/>
      <c r="P757" s="128"/>
      <c r="Q757" s="128"/>
      <c r="R757" s="128"/>
      <c r="S757" s="128"/>
      <c r="T757" s="128"/>
      <c r="U757" s="128"/>
      <c r="V757" s="128"/>
      <c r="W757" s="128"/>
      <c r="X757" s="128"/>
      <c r="Y757" s="128"/>
      <c r="Z757" s="128"/>
    </row>
    <row r="758" spans="1:26" ht="12.75" x14ac:dyDescent="0.2">
      <c r="A758" s="128"/>
      <c r="B758" s="128"/>
      <c r="C758" s="128"/>
      <c r="D758" s="121"/>
      <c r="E758" s="180"/>
      <c r="F758" s="121"/>
      <c r="G758" s="161"/>
      <c r="H758" s="128"/>
      <c r="I758" s="128"/>
      <c r="J758" s="128"/>
      <c r="K758" s="128"/>
      <c r="L758" s="126"/>
      <c r="M758" s="128"/>
      <c r="N758" s="128"/>
      <c r="O758" s="128"/>
      <c r="P758" s="128"/>
      <c r="Q758" s="128"/>
      <c r="R758" s="128"/>
      <c r="S758" s="128"/>
      <c r="T758" s="128"/>
      <c r="U758" s="128"/>
      <c r="V758" s="128"/>
      <c r="W758" s="128"/>
      <c r="X758" s="128"/>
      <c r="Y758" s="128"/>
      <c r="Z758" s="128"/>
    </row>
    <row r="759" spans="1:26" ht="12.75" x14ac:dyDescent="0.2">
      <c r="A759" s="128"/>
      <c r="B759" s="128"/>
      <c r="C759" s="128"/>
      <c r="D759" s="121"/>
      <c r="E759" s="180"/>
      <c r="F759" s="121"/>
      <c r="G759" s="161"/>
      <c r="H759" s="128"/>
      <c r="I759" s="128"/>
      <c r="J759" s="128"/>
      <c r="K759" s="128"/>
      <c r="L759" s="126"/>
      <c r="M759" s="128"/>
      <c r="N759" s="128"/>
      <c r="O759" s="128"/>
      <c r="P759" s="128"/>
      <c r="Q759" s="128"/>
      <c r="R759" s="128"/>
      <c r="S759" s="128"/>
      <c r="T759" s="128"/>
      <c r="U759" s="128"/>
      <c r="V759" s="128"/>
      <c r="W759" s="128"/>
      <c r="X759" s="128"/>
      <c r="Y759" s="128"/>
      <c r="Z759" s="128"/>
    </row>
    <row r="760" spans="1:26" ht="12.75" x14ac:dyDescent="0.2">
      <c r="A760" s="128"/>
      <c r="B760" s="128"/>
      <c r="C760" s="128"/>
      <c r="D760" s="121"/>
      <c r="E760" s="180"/>
      <c r="F760" s="121"/>
      <c r="G760" s="161"/>
      <c r="H760" s="128"/>
      <c r="I760" s="128"/>
      <c r="J760" s="128"/>
      <c r="K760" s="128"/>
      <c r="L760" s="126"/>
      <c r="M760" s="128"/>
      <c r="N760" s="128"/>
      <c r="O760" s="128"/>
      <c r="P760" s="128"/>
      <c r="Q760" s="128"/>
      <c r="R760" s="128"/>
      <c r="S760" s="128"/>
      <c r="T760" s="128"/>
      <c r="U760" s="128"/>
      <c r="V760" s="128"/>
      <c r="W760" s="128"/>
      <c r="X760" s="128"/>
      <c r="Y760" s="128"/>
      <c r="Z760" s="128"/>
    </row>
    <row r="761" spans="1:26" ht="12.75" x14ac:dyDescent="0.2">
      <c r="A761" s="128"/>
      <c r="B761" s="128"/>
      <c r="C761" s="128"/>
      <c r="D761" s="121"/>
      <c r="E761" s="180"/>
      <c r="F761" s="121"/>
      <c r="G761" s="161"/>
      <c r="H761" s="128"/>
      <c r="I761" s="128"/>
      <c r="J761" s="128"/>
      <c r="K761" s="128"/>
      <c r="L761" s="126"/>
      <c r="M761" s="128"/>
      <c r="N761" s="128"/>
      <c r="O761" s="128"/>
      <c r="P761" s="128"/>
      <c r="Q761" s="128"/>
      <c r="R761" s="128"/>
      <c r="S761" s="128"/>
      <c r="T761" s="128"/>
      <c r="U761" s="128"/>
      <c r="V761" s="128"/>
      <c r="W761" s="128"/>
      <c r="X761" s="128"/>
      <c r="Y761" s="128"/>
      <c r="Z761" s="128"/>
    </row>
    <row r="762" spans="1:26" ht="12.75" x14ac:dyDescent="0.2">
      <c r="A762" s="128"/>
      <c r="B762" s="128"/>
      <c r="C762" s="128"/>
      <c r="D762" s="121"/>
      <c r="E762" s="180"/>
      <c r="F762" s="121"/>
      <c r="G762" s="161"/>
      <c r="H762" s="128"/>
      <c r="I762" s="128"/>
      <c r="J762" s="128"/>
      <c r="K762" s="128"/>
      <c r="L762" s="126"/>
      <c r="M762" s="128"/>
      <c r="N762" s="128"/>
      <c r="O762" s="128"/>
      <c r="P762" s="128"/>
      <c r="Q762" s="128"/>
      <c r="R762" s="128"/>
      <c r="S762" s="128"/>
      <c r="T762" s="128"/>
      <c r="U762" s="128"/>
      <c r="V762" s="128"/>
      <c r="W762" s="128"/>
      <c r="X762" s="128"/>
      <c r="Y762" s="128"/>
      <c r="Z762" s="128"/>
    </row>
    <row r="763" spans="1:26" ht="12.75" x14ac:dyDescent="0.2">
      <c r="A763" s="128"/>
      <c r="B763" s="128"/>
      <c r="C763" s="128"/>
      <c r="D763" s="121"/>
      <c r="E763" s="180"/>
      <c r="F763" s="121"/>
      <c r="G763" s="161"/>
      <c r="H763" s="128"/>
      <c r="I763" s="128"/>
      <c r="J763" s="128"/>
      <c r="K763" s="128"/>
      <c r="L763" s="126"/>
      <c r="M763" s="128"/>
      <c r="N763" s="128"/>
      <c r="O763" s="128"/>
      <c r="P763" s="128"/>
      <c r="Q763" s="128"/>
      <c r="R763" s="128"/>
      <c r="S763" s="128"/>
      <c r="T763" s="128"/>
      <c r="U763" s="128"/>
      <c r="V763" s="128"/>
      <c r="W763" s="128"/>
      <c r="X763" s="128"/>
      <c r="Y763" s="128"/>
      <c r="Z763" s="128"/>
    </row>
    <row r="764" spans="1:26" ht="12.75" x14ac:dyDescent="0.2">
      <c r="A764" s="128"/>
      <c r="B764" s="128"/>
      <c r="C764" s="128"/>
      <c r="D764" s="121"/>
      <c r="E764" s="180"/>
      <c r="F764" s="121"/>
      <c r="G764" s="161"/>
      <c r="H764" s="128"/>
      <c r="I764" s="128"/>
      <c r="J764" s="128"/>
      <c r="K764" s="128"/>
      <c r="L764" s="126"/>
      <c r="M764" s="128"/>
      <c r="N764" s="128"/>
      <c r="O764" s="128"/>
      <c r="P764" s="128"/>
      <c r="Q764" s="128"/>
      <c r="R764" s="128"/>
      <c r="S764" s="128"/>
      <c r="T764" s="128"/>
      <c r="U764" s="128"/>
      <c r="V764" s="128"/>
      <c r="W764" s="128"/>
      <c r="X764" s="128"/>
      <c r="Y764" s="128"/>
      <c r="Z764" s="128"/>
    </row>
    <row r="765" spans="1:26" ht="12.75" x14ac:dyDescent="0.2">
      <c r="A765" s="128"/>
      <c r="B765" s="128"/>
      <c r="C765" s="128"/>
      <c r="D765" s="121"/>
      <c r="E765" s="180"/>
      <c r="F765" s="121"/>
      <c r="G765" s="161"/>
      <c r="H765" s="128"/>
      <c r="I765" s="128"/>
      <c r="J765" s="128"/>
      <c r="K765" s="128"/>
      <c r="L765" s="126"/>
      <c r="M765" s="128"/>
      <c r="N765" s="128"/>
      <c r="O765" s="128"/>
      <c r="P765" s="128"/>
      <c r="Q765" s="128"/>
      <c r="R765" s="128"/>
      <c r="S765" s="128"/>
      <c r="T765" s="128"/>
      <c r="U765" s="128"/>
      <c r="V765" s="128"/>
      <c r="W765" s="128"/>
      <c r="X765" s="128"/>
      <c r="Y765" s="128"/>
      <c r="Z765" s="128"/>
    </row>
    <row r="766" spans="1:26" ht="12.75" x14ac:dyDescent="0.2">
      <c r="A766" s="128"/>
      <c r="B766" s="128"/>
      <c r="C766" s="128"/>
      <c r="D766" s="121"/>
      <c r="E766" s="180"/>
      <c r="F766" s="121"/>
      <c r="G766" s="161"/>
      <c r="H766" s="128"/>
      <c r="I766" s="128"/>
      <c r="J766" s="128"/>
      <c r="K766" s="128"/>
      <c r="L766" s="126"/>
      <c r="M766" s="128"/>
      <c r="N766" s="128"/>
      <c r="O766" s="128"/>
      <c r="P766" s="128"/>
      <c r="Q766" s="128"/>
      <c r="R766" s="128"/>
      <c r="S766" s="128"/>
      <c r="T766" s="128"/>
      <c r="U766" s="128"/>
      <c r="V766" s="128"/>
      <c r="W766" s="128"/>
      <c r="X766" s="128"/>
      <c r="Y766" s="128"/>
      <c r="Z766" s="128"/>
    </row>
    <row r="767" spans="1:26" ht="12.75" x14ac:dyDescent="0.2">
      <c r="A767" s="128"/>
      <c r="B767" s="128"/>
      <c r="C767" s="128"/>
      <c r="D767" s="121"/>
      <c r="E767" s="180"/>
      <c r="F767" s="121"/>
      <c r="G767" s="161"/>
      <c r="H767" s="128"/>
      <c r="I767" s="128"/>
      <c r="J767" s="128"/>
      <c r="K767" s="128"/>
      <c r="L767" s="126"/>
      <c r="M767" s="128"/>
      <c r="N767" s="128"/>
      <c r="O767" s="128"/>
      <c r="P767" s="128"/>
      <c r="Q767" s="128"/>
      <c r="R767" s="128"/>
      <c r="S767" s="128"/>
      <c r="T767" s="128"/>
      <c r="U767" s="128"/>
      <c r="V767" s="128"/>
      <c r="W767" s="128"/>
      <c r="X767" s="128"/>
      <c r="Y767" s="128"/>
      <c r="Z767" s="128"/>
    </row>
    <row r="768" spans="1:26" ht="12.75" x14ac:dyDescent="0.2">
      <c r="A768" s="128"/>
      <c r="B768" s="128"/>
      <c r="C768" s="128"/>
      <c r="D768" s="121"/>
      <c r="E768" s="180"/>
      <c r="F768" s="121"/>
      <c r="G768" s="161"/>
      <c r="H768" s="128"/>
      <c r="I768" s="128"/>
      <c r="J768" s="128"/>
      <c r="K768" s="128"/>
      <c r="L768" s="126"/>
      <c r="M768" s="128"/>
      <c r="N768" s="128"/>
      <c r="O768" s="128"/>
      <c r="P768" s="128"/>
      <c r="Q768" s="128"/>
      <c r="R768" s="128"/>
      <c r="S768" s="128"/>
      <c r="T768" s="128"/>
      <c r="U768" s="128"/>
      <c r="V768" s="128"/>
      <c r="W768" s="128"/>
      <c r="X768" s="128"/>
      <c r="Y768" s="128"/>
      <c r="Z768" s="128"/>
    </row>
    <row r="769" spans="1:26" ht="12.75" x14ac:dyDescent="0.2">
      <c r="A769" s="128"/>
      <c r="B769" s="128"/>
      <c r="C769" s="128"/>
      <c r="D769" s="121"/>
      <c r="E769" s="180"/>
      <c r="F769" s="121"/>
      <c r="G769" s="161"/>
      <c r="H769" s="128"/>
      <c r="I769" s="128"/>
      <c r="J769" s="128"/>
      <c r="K769" s="128"/>
      <c r="L769" s="126"/>
      <c r="M769" s="128"/>
      <c r="N769" s="128"/>
      <c r="O769" s="128"/>
      <c r="P769" s="128"/>
      <c r="Q769" s="128"/>
      <c r="R769" s="128"/>
      <c r="S769" s="128"/>
      <c r="T769" s="128"/>
      <c r="U769" s="128"/>
      <c r="V769" s="128"/>
      <c r="W769" s="128"/>
      <c r="X769" s="128"/>
      <c r="Y769" s="128"/>
      <c r="Z769" s="128"/>
    </row>
    <row r="770" spans="1:26" ht="12.75" x14ac:dyDescent="0.2">
      <c r="A770" s="128"/>
      <c r="B770" s="128"/>
      <c r="C770" s="128"/>
      <c r="D770" s="121"/>
      <c r="E770" s="180"/>
      <c r="F770" s="121"/>
      <c r="G770" s="161"/>
      <c r="H770" s="128"/>
      <c r="I770" s="128"/>
      <c r="J770" s="128"/>
      <c r="K770" s="128"/>
      <c r="L770" s="126"/>
      <c r="M770" s="128"/>
      <c r="N770" s="128"/>
      <c r="O770" s="128"/>
      <c r="P770" s="128"/>
      <c r="Q770" s="128"/>
      <c r="R770" s="128"/>
      <c r="S770" s="128"/>
      <c r="T770" s="128"/>
      <c r="U770" s="128"/>
      <c r="V770" s="128"/>
      <c r="W770" s="128"/>
      <c r="X770" s="128"/>
      <c r="Y770" s="128"/>
      <c r="Z770" s="128"/>
    </row>
    <row r="771" spans="1:26" ht="12.75" x14ac:dyDescent="0.2">
      <c r="A771" s="128"/>
      <c r="B771" s="128"/>
      <c r="C771" s="128"/>
      <c r="D771" s="121"/>
      <c r="E771" s="180"/>
      <c r="F771" s="121"/>
      <c r="G771" s="161"/>
      <c r="H771" s="128"/>
      <c r="I771" s="128"/>
      <c r="J771" s="128"/>
      <c r="K771" s="128"/>
      <c r="L771" s="126"/>
      <c r="M771" s="128"/>
      <c r="N771" s="128"/>
      <c r="O771" s="128"/>
      <c r="P771" s="128"/>
      <c r="Q771" s="128"/>
      <c r="R771" s="128"/>
      <c r="S771" s="128"/>
      <c r="T771" s="128"/>
      <c r="U771" s="128"/>
      <c r="V771" s="128"/>
      <c r="W771" s="128"/>
      <c r="X771" s="128"/>
      <c r="Y771" s="128"/>
      <c r="Z771" s="128"/>
    </row>
    <row r="772" spans="1:26" ht="12.75" x14ac:dyDescent="0.2">
      <c r="A772" s="128"/>
      <c r="B772" s="128"/>
      <c r="C772" s="128"/>
      <c r="D772" s="121"/>
      <c r="E772" s="180"/>
      <c r="F772" s="121"/>
      <c r="G772" s="161"/>
      <c r="H772" s="128"/>
      <c r="I772" s="128"/>
      <c r="J772" s="128"/>
      <c r="K772" s="128"/>
      <c r="L772" s="126"/>
      <c r="M772" s="128"/>
      <c r="N772" s="128"/>
      <c r="O772" s="128"/>
      <c r="P772" s="128"/>
      <c r="Q772" s="128"/>
      <c r="R772" s="128"/>
      <c r="S772" s="128"/>
      <c r="T772" s="128"/>
      <c r="U772" s="128"/>
      <c r="V772" s="128"/>
      <c r="W772" s="128"/>
      <c r="X772" s="128"/>
      <c r="Y772" s="128"/>
      <c r="Z772" s="128"/>
    </row>
    <row r="773" spans="1:26" ht="12.75" x14ac:dyDescent="0.2">
      <c r="A773" s="128"/>
      <c r="B773" s="128"/>
      <c r="C773" s="128"/>
      <c r="D773" s="121"/>
      <c r="E773" s="180"/>
      <c r="F773" s="121"/>
      <c r="G773" s="161"/>
      <c r="H773" s="128"/>
      <c r="I773" s="128"/>
      <c r="J773" s="128"/>
      <c r="K773" s="128"/>
      <c r="L773" s="126"/>
      <c r="M773" s="128"/>
      <c r="N773" s="128"/>
      <c r="O773" s="128"/>
      <c r="P773" s="128"/>
      <c r="Q773" s="128"/>
      <c r="R773" s="128"/>
      <c r="S773" s="128"/>
      <c r="T773" s="128"/>
      <c r="U773" s="128"/>
      <c r="V773" s="128"/>
      <c r="W773" s="128"/>
      <c r="X773" s="128"/>
      <c r="Y773" s="128"/>
      <c r="Z773" s="128"/>
    </row>
    <row r="774" spans="1:26" ht="12.75" x14ac:dyDescent="0.2">
      <c r="A774" s="128"/>
      <c r="B774" s="128"/>
      <c r="C774" s="128"/>
      <c r="D774" s="121"/>
      <c r="E774" s="180"/>
      <c r="F774" s="121"/>
      <c r="G774" s="161"/>
      <c r="H774" s="128"/>
      <c r="I774" s="128"/>
      <c r="J774" s="128"/>
      <c r="K774" s="128"/>
      <c r="L774" s="126"/>
      <c r="M774" s="128"/>
      <c r="N774" s="128"/>
      <c r="O774" s="128"/>
      <c r="P774" s="128"/>
      <c r="Q774" s="128"/>
      <c r="R774" s="128"/>
      <c r="S774" s="128"/>
      <c r="T774" s="128"/>
      <c r="U774" s="128"/>
      <c r="V774" s="128"/>
      <c r="W774" s="128"/>
      <c r="X774" s="128"/>
      <c r="Y774" s="128"/>
      <c r="Z774" s="128"/>
    </row>
    <row r="775" spans="1:26" ht="12.75" x14ac:dyDescent="0.2">
      <c r="A775" s="128"/>
      <c r="B775" s="128"/>
      <c r="C775" s="128"/>
      <c r="D775" s="121"/>
      <c r="E775" s="180"/>
      <c r="F775" s="121"/>
      <c r="G775" s="161"/>
      <c r="H775" s="128"/>
      <c r="I775" s="128"/>
      <c r="J775" s="128"/>
      <c r="K775" s="128"/>
      <c r="L775" s="126"/>
      <c r="M775" s="128"/>
      <c r="N775" s="128"/>
      <c r="O775" s="128"/>
      <c r="P775" s="128"/>
      <c r="Q775" s="128"/>
      <c r="R775" s="128"/>
      <c r="S775" s="128"/>
      <c r="T775" s="128"/>
      <c r="U775" s="128"/>
      <c r="V775" s="128"/>
      <c r="W775" s="128"/>
      <c r="X775" s="128"/>
      <c r="Y775" s="128"/>
      <c r="Z775" s="128"/>
    </row>
    <row r="776" spans="1:26" ht="12.75" x14ac:dyDescent="0.2">
      <c r="A776" s="128"/>
      <c r="B776" s="128"/>
      <c r="C776" s="128"/>
      <c r="D776" s="121"/>
      <c r="E776" s="180"/>
      <c r="F776" s="121"/>
      <c r="G776" s="161"/>
      <c r="H776" s="128"/>
      <c r="I776" s="128"/>
      <c r="J776" s="128"/>
      <c r="K776" s="128"/>
      <c r="L776" s="126"/>
      <c r="M776" s="128"/>
      <c r="N776" s="128"/>
      <c r="O776" s="128"/>
      <c r="P776" s="128"/>
      <c r="Q776" s="128"/>
      <c r="R776" s="128"/>
      <c r="S776" s="128"/>
      <c r="T776" s="128"/>
      <c r="U776" s="128"/>
      <c r="V776" s="128"/>
      <c r="W776" s="128"/>
      <c r="X776" s="128"/>
      <c r="Y776" s="128"/>
      <c r="Z776" s="128"/>
    </row>
    <row r="777" spans="1:26" ht="12.75" x14ac:dyDescent="0.2">
      <c r="A777" s="128"/>
      <c r="B777" s="128"/>
      <c r="C777" s="128"/>
      <c r="D777" s="121"/>
      <c r="E777" s="180"/>
      <c r="F777" s="121"/>
      <c r="G777" s="161"/>
      <c r="H777" s="128"/>
      <c r="I777" s="128"/>
      <c r="J777" s="128"/>
      <c r="K777" s="128"/>
      <c r="L777" s="126"/>
      <c r="M777" s="128"/>
      <c r="N777" s="128"/>
      <c r="O777" s="128"/>
      <c r="P777" s="128"/>
      <c r="Q777" s="128"/>
      <c r="R777" s="128"/>
      <c r="S777" s="128"/>
      <c r="T777" s="128"/>
      <c r="U777" s="128"/>
      <c r="V777" s="128"/>
      <c r="W777" s="128"/>
      <c r="X777" s="128"/>
      <c r="Y777" s="128"/>
      <c r="Z777" s="128"/>
    </row>
    <row r="778" spans="1:26" ht="12.75" x14ac:dyDescent="0.2">
      <c r="A778" s="128"/>
      <c r="B778" s="128"/>
      <c r="C778" s="128"/>
      <c r="D778" s="121"/>
      <c r="E778" s="180"/>
      <c r="F778" s="121"/>
      <c r="G778" s="161"/>
      <c r="H778" s="128"/>
      <c r="I778" s="128"/>
      <c r="J778" s="128"/>
      <c r="K778" s="128"/>
      <c r="L778" s="126"/>
      <c r="M778" s="128"/>
      <c r="N778" s="128"/>
      <c r="O778" s="128"/>
      <c r="P778" s="128"/>
      <c r="Q778" s="128"/>
      <c r="R778" s="128"/>
      <c r="S778" s="128"/>
      <c r="T778" s="128"/>
      <c r="U778" s="128"/>
      <c r="V778" s="128"/>
      <c r="W778" s="128"/>
      <c r="X778" s="128"/>
      <c r="Y778" s="128"/>
      <c r="Z778" s="128"/>
    </row>
    <row r="779" spans="1:26" ht="12.75" x14ac:dyDescent="0.2">
      <c r="A779" s="128"/>
      <c r="B779" s="128"/>
      <c r="C779" s="128"/>
      <c r="D779" s="121"/>
      <c r="E779" s="180"/>
      <c r="F779" s="121"/>
      <c r="G779" s="161"/>
      <c r="H779" s="128"/>
      <c r="I779" s="128"/>
      <c r="J779" s="128"/>
      <c r="K779" s="128"/>
      <c r="L779" s="126"/>
      <c r="M779" s="128"/>
      <c r="N779" s="128"/>
      <c r="O779" s="128"/>
      <c r="P779" s="128"/>
      <c r="Q779" s="128"/>
      <c r="R779" s="128"/>
      <c r="S779" s="128"/>
      <c r="T779" s="128"/>
      <c r="U779" s="128"/>
      <c r="V779" s="128"/>
      <c r="W779" s="128"/>
      <c r="X779" s="128"/>
      <c r="Y779" s="128"/>
      <c r="Z779" s="128"/>
    </row>
    <row r="780" spans="1:26" ht="12.75" x14ac:dyDescent="0.2">
      <c r="A780" s="128"/>
      <c r="B780" s="128"/>
      <c r="C780" s="128"/>
      <c r="D780" s="121"/>
      <c r="E780" s="180"/>
      <c r="F780" s="121"/>
      <c r="G780" s="161"/>
      <c r="H780" s="128"/>
      <c r="I780" s="128"/>
      <c r="J780" s="128"/>
      <c r="K780" s="128"/>
      <c r="L780" s="126"/>
      <c r="M780" s="128"/>
      <c r="N780" s="128"/>
      <c r="O780" s="128"/>
      <c r="P780" s="128"/>
      <c r="Q780" s="128"/>
      <c r="R780" s="128"/>
      <c r="S780" s="128"/>
      <c r="T780" s="128"/>
      <c r="U780" s="128"/>
      <c r="V780" s="128"/>
      <c r="W780" s="128"/>
      <c r="X780" s="128"/>
      <c r="Y780" s="128"/>
      <c r="Z780" s="128"/>
    </row>
    <row r="781" spans="1:26" ht="12.75" x14ac:dyDescent="0.2">
      <c r="A781" s="128"/>
      <c r="B781" s="128"/>
      <c r="C781" s="128"/>
      <c r="D781" s="121"/>
      <c r="E781" s="180"/>
      <c r="F781" s="121"/>
      <c r="G781" s="161"/>
      <c r="H781" s="128"/>
      <c r="I781" s="128"/>
      <c r="J781" s="128"/>
      <c r="K781" s="128"/>
      <c r="L781" s="126"/>
      <c r="M781" s="128"/>
      <c r="N781" s="128"/>
      <c r="O781" s="128"/>
      <c r="P781" s="128"/>
      <c r="Q781" s="128"/>
      <c r="R781" s="128"/>
      <c r="S781" s="128"/>
      <c r="T781" s="128"/>
      <c r="U781" s="128"/>
      <c r="V781" s="128"/>
      <c r="W781" s="128"/>
      <c r="X781" s="128"/>
      <c r="Y781" s="128"/>
      <c r="Z781" s="128"/>
    </row>
    <row r="782" spans="1:26" ht="12.75" x14ac:dyDescent="0.2">
      <c r="A782" s="128"/>
      <c r="B782" s="128"/>
      <c r="C782" s="128"/>
      <c r="D782" s="121"/>
      <c r="E782" s="180"/>
      <c r="F782" s="121"/>
      <c r="G782" s="161"/>
      <c r="H782" s="128"/>
      <c r="I782" s="128"/>
      <c r="J782" s="128"/>
      <c r="K782" s="128"/>
      <c r="L782" s="126"/>
      <c r="M782" s="128"/>
      <c r="N782" s="128"/>
      <c r="O782" s="128"/>
      <c r="P782" s="128"/>
      <c r="Q782" s="128"/>
      <c r="R782" s="128"/>
      <c r="S782" s="128"/>
      <c r="T782" s="128"/>
      <c r="U782" s="128"/>
      <c r="V782" s="128"/>
      <c r="W782" s="128"/>
      <c r="X782" s="128"/>
      <c r="Y782" s="128"/>
      <c r="Z782" s="128"/>
    </row>
    <row r="783" spans="1:26" ht="12.75" x14ac:dyDescent="0.2">
      <c r="A783" s="128"/>
      <c r="B783" s="128"/>
      <c r="C783" s="128"/>
      <c r="D783" s="121"/>
      <c r="E783" s="180"/>
      <c r="F783" s="121"/>
      <c r="G783" s="161"/>
      <c r="H783" s="128"/>
      <c r="I783" s="128"/>
      <c r="J783" s="128"/>
      <c r="K783" s="128"/>
      <c r="L783" s="126"/>
      <c r="M783" s="128"/>
      <c r="N783" s="128"/>
      <c r="O783" s="128"/>
      <c r="P783" s="128"/>
      <c r="Q783" s="128"/>
      <c r="R783" s="128"/>
      <c r="S783" s="128"/>
      <c r="T783" s="128"/>
      <c r="U783" s="128"/>
      <c r="V783" s="128"/>
      <c r="W783" s="128"/>
      <c r="X783" s="128"/>
      <c r="Y783" s="128"/>
      <c r="Z783" s="128"/>
    </row>
    <row r="784" spans="1:26" ht="12.75" x14ac:dyDescent="0.2">
      <c r="A784" s="128"/>
      <c r="B784" s="128"/>
      <c r="C784" s="128"/>
      <c r="D784" s="121"/>
      <c r="E784" s="180"/>
      <c r="F784" s="121"/>
      <c r="G784" s="161"/>
      <c r="H784" s="128"/>
      <c r="I784" s="128"/>
      <c r="J784" s="128"/>
      <c r="K784" s="128"/>
      <c r="L784" s="126"/>
      <c r="M784" s="128"/>
      <c r="N784" s="128"/>
      <c r="O784" s="128"/>
      <c r="P784" s="128"/>
      <c r="Q784" s="128"/>
      <c r="R784" s="128"/>
      <c r="S784" s="128"/>
      <c r="T784" s="128"/>
      <c r="U784" s="128"/>
      <c r="V784" s="128"/>
      <c r="W784" s="128"/>
      <c r="X784" s="128"/>
      <c r="Y784" s="128"/>
      <c r="Z784" s="128"/>
    </row>
    <row r="785" spans="1:26" ht="12.75" x14ac:dyDescent="0.2">
      <c r="A785" s="128"/>
      <c r="B785" s="128"/>
      <c r="C785" s="128"/>
      <c r="D785" s="121"/>
      <c r="E785" s="180"/>
      <c r="F785" s="121"/>
      <c r="G785" s="161"/>
      <c r="H785" s="128"/>
      <c r="I785" s="128"/>
      <c r="J785" s="128"/>
      <c r="K785" s="128"/>
      <c r="L785" s="126"/>
      <c r="M785" s="128"/>
      <c r="N785" s="128"/>
      <c r="O785" s="128"/>
      <c r="P785" s="128"/>
      <c r="Q785" s="128"/>
      <c r="R785" s="128"/>
      <c r="S785" s="128"/>
      <c r="T785" s="128"/>
      <c r="U785" s="128"/>
      <c r="V785" s="128"/>
      <c r="W785" s="128"/>
      <c r="X785" s="128"/>
      <c r="Y785" s="128"/>
      <c r="Z785" s="128"/>
    </row>
    <row r="786" spans="1:26" ht="12.75" x14ac:dyDescent="0.2">
      <c r="A786" s="128"/>
      <c r="B786" s="128"/>
      <c r="C786" s="128"/>
      <c r="D786" s="121"/>
      <c r="E786" s="180"/>
      <c r="F786" s="121"/>
      <c r="G786" s="161"/>
      <c r="H786" s="128"/>
      <c r="I786" s="128"/>
      <c r="J786" s="128"/>
      <c r="K786" s="128"/>
      <c r="L786" s="126"/>
      <c r="M786" s="128"/>
      <c r="N786" s="128"/>
      <c r="O786" s="128"/>
      <c r="P786" s="128"/>
      <c r="Q786" s="128"/>
      <c r="R786" s="128"/>
      <c r="S786" s="128"/>
      <c r="T786" s="128"/>
      <c r="U786" s="128"/>
      <c r="V786" s="128"/>
      <c r="W786" s="128"/>
      <c r="X786" s="128"/>
      <c r="Y786" s="128"/>
      <c r="Z786" s="128"/>
    </row>
    <row r="787" spans="1:26" ht="12.75" x14ac:dyDescent="0.2">
      <c r="A787" s="128"/>
      <c r="B787" s="128"/>
      <c r="C787" s="128"/>
      <c r="D787" s="121"/>
      <c r="E787" s="180"/>
      <c r="F787" s="121"/>
      <c r="G787" s="161"/>
      <c r="H787" s="128"/>
      <c r="I787" s="128"/>
      <c r="J787" s="128"/>
      <c r="K787" s="128"/>
      <c r="L787" s="126"/>
      <c r="M787" s="128"/>
      <c r="N787" s="128"/>
      <c r="O787" s="128"/>
      <c r="P787" s="128"/>
      <c r="Q787" s="128"/>
      <c r="R787" s="128"/>
      <c r="S787" s="128"/>
      <c r="T787" s="128"/>
      <c r="U787" s="128"/>
      <c r="V787" s="128"/>
      <c r="W787" s="128"/>
      <c r="X787" s="128"/>
      <c r="Y787" s="128"/>
      <c r="Z787" s="128"/>
    </row>
    <row r="788" spans="1:26" ht="12.75" x14ac:dyDescent="0.2">
      <c r="A788" s="128"/>
      <c r="B788" s="128"/>
      <c r="C788" s="128"/>
      <c r="D788" s="121"/>
      <c r="E788" s="180"/>
      <c r="F788" s="121"/>
      <c r="G788" s="161"/>
      <c r="H788" s="128"/>
      <c r="I788" s="128"/>
      <c r="J788" s="128"/>
      <c r="K788" s="128"/>
      <c r="L788" s="126"/>
      <c r="M788" s="128"/>
      <c r="N788" s="128"/>
      <c r="O788" s="128"/>
      <c r="P788" s="128"/>
      <c r="Q788" s="128"/>
      <c r="R788" s="128"/>
      <c r="S788" s="128"/>
      <c r="T788" s="128"/>
      <c r="U788" s="128"/>
      <c r="V788" s="128"/>
      <c r="W788" s="128"/>
      <c r="X788" s="128"/>
      <c r="Y788" s="128"/>
      <c r="Z788" s="128"/>
    </row>
    <row r="789" spans="1:26" ht="12.75" x14ac:dyDescent="0.2">
      <c r="A789" s="128"/>
      <c r="B789" s="128"/>
      <c r="C789" s="128"/>
      <c r="D789" s="121"/>
      <c r="E789" s="180"/>
      <c r="F789" s="121"/>
      <c r="G789" s="161"/>
      <c r="H789" s="128"/>
      <c r="I789" s="128"/>
      <c r="J789" s="128"/>
      <c r="K789" s="128"/>
      <c r="L789" s="126"/>
      <c r="M789" s="128"/>
      <c r="N789" s="128"/>
      <c r="O789" s="128"/>
      <c r="P789" s="128"/>
      <c r="Q789" s="128"/>
      <c r="R789" s="128"/>
      <c r="S789" s="128"/>
      <c r="T789" s="128"/>
      <c r="U789" s="128"/>
      <c r="V789" s="128"/>
      <c r="W789" s="128"/>
      <c r="X789" s="128"/>
      <c r="Y789" s="128"/>
      <c r="Z789" s="128"/>
    </row>
    <row r="790" spans="1:26" ht="12.75" x14ac:dyDescent="0.2">
      <c r="A790" s="128"/>
      <c r="B790" s="128"/>
      <c r="C790" s="128"/>
      <c r="D790" s="121"/>
      <c r="E790" s="180"/>
      <c r="F790" s="121"/>
      <c r="G790" s="161"/>
      <c r="H790" s="128"/>
      <c r="I790" s="128"/>
      <c r="J790" s="128"/>
      <c r="K790" s="128"/>
      <c r="L790" s="126"/>
      <c r="M790" s="128"/>
      <c r="N790" s="128"/>
      <c r="O790" s="128"/>
      <c r="P790" s="128"/>
      <c r="Q790" s="128"/>
      <c r="R790" s="128"/>
      <c r="S790" s="128"/>
      <c r="T790" s="128"/>
      <c r="U790" s="128"/>
      <c r="V790" s="128"/>
      <c r="W790" s="128"/>
      <c r="X790" s="128"/>
      <c r="Y790" s="128"/>
      <c r="Z790" s="128"/>
    </row>
    <row r="791" spans="1:26" ht="12.75" x14ac:dyDescent="0.2">
      <c r="A791" s="128"/>
      <c r="B791" s="128"/>
      <c r="C791" s="128"/>
      <c r="D791" s="121"/>
      <c r="E791" s="180"/>
      <c r="F791" s="121"/>
      <c r="G791" s="161"/>
      <c r="H791" s="128"/>
      <c r="I791" s="128"/>
      <c r="J791" s="128"/>
      <c r="K791" s="128"/>
      <c r="L791" s="126"/>
      <c r="M791" s="128"/>
      <c r="N791" s="128"/>
      <c r="O791" s="128"/>
      <c r="P791" s="128"/>
      <c r="Q791" s="128"/>
      <c r="R791" s="128"/>
      <c r="S791" s="128"/>
      <c r="T791" s="128"/>
      <c r="U791" s="128"/>
      <c r="V791" s="128"/>
      <c r="W791" s="128"/>
      <c r="X791" s="128"/>
      <c r="Y791" s="128"/>
      <c r="Z791" s="128"/>
    </row>
    <row r="792" spans="1:26" ht="12.75" x14ac:dyDescent="0.2">
      <c r="A792" s="128"/>
      <c r="B792" s="128"/>
      <c r="C792" s="128"/>
      <c r="D792" s="121"/>
      <c r="E792" s="180"/>
      <c r="F792" s="121"/>
      <c r="G792" s="161"/>
      <c r="H792" s="128"/>
      <c r="I792" s="128"/>
      <c r="J792" s="128"/>
      <c r="K792" s="128"/>
      <c r="L792" s="126"/>
      <c r="M792" s="128"/>
      <c r="N792" s="128"/>
      <c r="O792" s="128"/>
      <c r="P792" s="128"/>
      <c r="Q792" s="128"/>
      <c r="R792" s="128"/>
      <c r="S792" s="128"/>
      <c r="T792" s="128"/>
      <c r="U792" s="128"/>
      <c r="V792" s="128"/>
      <c r="W792" s="128"/>
      <c r="X792" s="128"/>
      <c r="Y792" s="128"/>
      <c r="Z792" s="128"/>
    </row>
    <row r="793" spans="1:26" ht="12.75" x14ac:dyDescent="0.2">
      <c r="A793" s="128"/>
      <c r="B793" s="128"/>
      <c r="C793" s="128"/>
      <c r="D793" s="121"/>
      <c r="E793" s="180"/>
      <c r="F793" s="121"/>
      <c r="G793" s="161"/>
      <c r="H793" s="128"/>
      <c r="I793" s="128"/>
      <c r="J793" s="128"/>
      <c r="K793" s="128"/>
      <c r="L793" s="126"/>
      <c r="M793" s="128"/>
      <c r="N793" s="128"/>
      <c r="O793" s="128"/>
      <c r="P793" s="128"/>
      <c r="Q793" s="128"/>
      <c r="R793" s="128"/>
      <c r="S793" s="128"/>
      <c r="T793" s="128"/>
      <c r="U793" s="128"/>
      <c r="V793" s="128"/>
      <c r="W793" s="128"/>
      <c r="X793" s="128"/>
      <c r="Y793" s="128"/>
      <c r="Z793" s="128"/>
    </row>
    <row r="794" spans="1:26" ht="12.75" x14ac:dyDescent="0.2">
      <c r="A794" s="128"/>
      <c r="B794" s="128"/>
      <c r="C794" s="128"/>
      <c r="D794" s="121"/>
      <c r="E794" s="180"/>
      <c r="F794" s="121"/>
      <c r="G794" s="161"/>
      <c r="H794" s="128"/>
      <c r="I794" s="128"/>
      <c r="J794" s="128"/>
      <c r="K794" s="128"/>
      <c r="L794" s="126"/>
      <c r="M794" s="128"/>
      <c r="N794" s="128"/>
      <c r="O794" s="128"/>
      <c r="P794" s="128"/>
      <c r="Q794" s="128"/>
      <c r="R794" s="128"/>
      <c r="S794" s="128"/>
      <c r="T794" s="128"/>
      <c r="U794" s="128"/>
      <c r="V794" s="128"/>
      <c r="W794" s="128"/>
      <c r="X794" s="128"/>
      <c r="Y794" s="128"/>
      <c r="Z794" s="128"/>
    </row>
    <row r="795" spans="1:26" ht="12.75" x14ac:dyDescent="0.2">
      <c r="A795" s="128"/>
      <c r="B795" s="128"/>
      <c r="C795" s="128"/>
      <c r="D795" s="121"/>
      <c r="E795" s="180"/>
      <c r="F795" s="121"/>
      <c r="G795" s="161"/>
      <c r="H795" s="128"/>
      <c r="I795" s="128"/>
      <c r="J795" s="128"/>
      <c r="K795" s="128"/>
      <c r="L795" s="126"/>
      <c r="M795" s="128"/>
      <c r="N795" s="128"/>
      <c r="O795" s="128"/>
      <c r="P795" s="128"/>
      <c r="Q795" s="128"/>
      <c r="R795" s="128"/>
      <c r="S795" s="128"/>
      <c r="T795" s="128"/>
      <c r="U795" s="128"/>
      <c r="V795" s="128"/>
      <c r="W795" s="128"/>
      <c r="X795" s="128"/>
      <c r="Y795" s="128"/>
      <c r="Z795" s="128"/>
    </row>
    <row r="796" spans="1:26" ht="12.75" x14ac:dyDescent="0.2">
      <c r="A796" s="128"/>
      <c r="B796" s="128"/>
      <c r="C796" s="128"/>
      <c r="D796" s="121"/>
      <c r="E796" s="180"/>
      <c r="F796" s="121"/>
      <c r="G796" s="161"/>
      <c r="H796" s="128"/>
      <c r="I796" s="128"/>
      <c r="J796" s="128"/>
      <c r="K796" s="128"/>
      <c r="L796" s="126"/>
      <c r="M796" s="128"/>
      <c r="N796" s="128"/>
      <c r="O796" s="128"/>
      <c r="P796" s="128"/>
      <c r="Q796" s="128"/>
      <c r="R796" s="128"/>
      <c r="S796" s="128"/>
      <c r="T796" s="128"/>
      <c r="U796" s="128"/>
      <c r="V796" s="128"/>
      <c r="W796" s="128"/>
      <c r="X796" s="128"/>
      <c r="Y796" s="128"/>
      <c r="Z796" s="128"/>
    </row>
    <row r="797" spans="1:26" ht="12.75" x14ac:dyDescent="0.2">
      <c r="A797" s="128"/>
      <c r="B797" s="128"/>
      <c r="C797" s="128"/>
      <c r="D797" s="121"/>
      <c r="E797" s="180"/>
      <c r="F797" s="121"/>
      <c r="G797" s="161"/>
      <c r="H797" s="128"/>
      <c r="I797" s="128"/>
      <c r="J797" s="128"/>
      <c r="K797" s="128"/>
      <c r="L797" s="126"/>
      <c r="M797" s="128"/>
      <c r="N797" s="128"/>
      <c r="O797" s="128"/>
      <c r="P797" s="128"/>
      <c r="Q797" s="128"/>
      <c r="R797" s="128"/>
      <c r="S797" s="128"/>
      <c r="T797" s="128"/>
      <c r="U797" s="128"/>
      <c r="V797" s="128"/>
      <c r="W797" s="128"/>
      <c r="X797" s="128"/>
      <c r="Y797" s="128"/>
      <c r="Z797" s="128"/>
    </row>
    <row r="798" spans="1:26" ht="12.75" x14ac:dyDescent="0.2">
      <c r="A798" s="128"/>
      <c r="B798" s="128"/>
      <c r="C798" s="128"/>
      <c r="D798" s="121"/>
      <c r="E798" s="180"/>
      <c r="F798" s="121"/>
      <c r="G798" s="161"/>
      <c r="H798" s="128"/>
      <c r="I798" s="128"/>
      <c r="J798" s="128"/>
      <c r="K798" s="128"/>
      <c r="L798" s="126"/>
      <c r="M798" s="128"/>
      <c r="N798" s="128"/>
      <c r="O798" s="128"/>
      <c r="P798" s="128"/>
      <c r="Q798" s="128"/>
      <c r="R798" s="128"/>
      <c r="S798" s="128"/>
      <c r="T798" s="128"/>
      <c r="U798" s="128"/>
      <c r="V798" s="128"/>
      <c r="W798" s="128"/>
      <c r="X798" s="128"/>
      <c r="Y798" s="128"/>
      <c r="Z798" s="128"/>
    </row>
    <row r="799" spans="1:26" ht="12.75" x14ac:dyDescent="0.2">
      <c r="A799" s="128"/>
      <c r="B799" s="128"/>
      <c r="C799" s="128"/>
      <c r="D799" s="121"/>
      <c r="E799" s="180"/>
      <c r="F799" s="121"/>
      <c r="G799" s="161"/>
      <c r="H799" s="128"/>
      <c r="I799" s="128"/>
      <c r="J799" s="128"/>
      <c r="K799" s="128"/>
      <c r="L799" s="126"/>
      <c r="M799" s="128"/>
      <c r="N799" s="128"/>
      <c r="O799" s="128"/>
      <c r="P799" s="128"/>
      <c r="Q799" s="128"/>
      <c r="R799" s="128"/>
      <c r="S799" s="128"/>
      <c r="T799" s="128"/>
      <c r="U799" s="128"/>
      <c r="V799" s="128"/>
      <c r="W799" s="128"/>
      <c r="X799" s="128"/>
      <c r="Y799" s="128"/>
      <c r="Z799" s="128"/>
    </row>
    <row r="800" spans="1:26" ht="12.75" x14ac:dyDescent="0.2">
      <c r="A800" s="128"/>
      <c r="B800" s="128"/>
      <c r="C800" s="128"/>
      <c r="D800" s="121"/>
      <c r="E800" s="180"/>
      <c r="F800" s="121"/>
      <c r="G800" s="161"/>
      <c r="H800" s="128"/>
      <c r="I800" s="128"/>
      <c r="J800" s="128"/>
      <c r="K800" s="128"/>
      <c r="L800" s="126"/>
      <c r="M800" s="128"/>
      <c r="N800" s="128"/>
      <c r="O800" s="128"/>
      <c r="P800" s="128"/>
      <c r="Q800" s="128"/>
      <c r="R800" s="128"/>
      <c r="S800" s="128"/>
      <c r="T800" s="128"/>
      <c r="U800" s="128"/>
      <c r="V800" s="128"/>
      <c r="W800" s="128"/>
      <c r="X800" s="128"/>
      <c r="Y800" s="128"/>
      <c r="Z800" s="128"/>
    </row>
    <row r="801" spans="1:26" ht="12.75" x14ac:dyDescent="0.2">
      <c r="A801" s="128"/>
      <c r="B801" s="128"/>
      <c r="C801" s="128"/>
      <c r="D801" s="121"/>
      <c r="E801" s="180"/>
      <c r="F801" s="121"/>
      <c r="G801" s="161"/>
      <c r="H801" s="128"/>
      <c r="I801" s="128"/>
      <c r="J801" s="128"/>
      <c r="K801" s="128"/>
      <c r="L801" s="126"/>
      <c r="M801" s="128"/>
      <c r="N801" s="128"/>
      <c r="O801" s="128"/>
      <c r="P801" s="128"/>
      <c r="Q801" s="128"/>
      <c r="R801" s="128"/>
      <c r="S801" s="128"/>
      <c r="T801" s="128"/>
      <c r="U801" s="128"/>
      <c r="V801" s="128"/>
      <c r="W801" s="128"/>
      <c r="X801" s="128"/>
      <c r="Y801" s="128"/>
      <c r="Z801" s="128"/>
    </row>
    <row r="802" spans="1:26" ht="12.75" x14ac:dyDescent="0.2">
      <c r="A802" s="128"/>
      <c r="B802" s="128"/>
      <c r="C802" s="128"/>
      <c r="D802" s="121"/>
      <c r="E802" s="180"/>
      <c r="F802" s="121"/>
      <c r="G802" s="161"/>
      <c r="H802" s="128"/>
      <c r="I802" s="128"/>
      <c r="J802" s="128"/>
      <c r="K802" s="128"/>
      <c r="L802" s="126"/>
      <c r="M802" s="128"/>
      <c r="N802" s="128"/>
      <c r="O802" s="128"/>
      <c r="P802" s="128"/>
      <c r="Q802" s="128"/>
      <c r="R802" s="128"/>
      <c r="S802" s="128"/>
      <c r="T802" s="128"/>
      <c r="U802" s="128"/>
      <c r="V802" s="128"/>
      <c r="W802" s="128"/>
      <c r="X802" s="128"/>
      <c r="Y802" s="128"/>
      <c r="Z802" s="128"/>
    </row>
    <row r="803" spans="1:26" ht="12.75" x14ac:dyDescent="0.2">
      <c r="A803" s="128"/>
      <c r="B803" s="128"/>
      <c r="C803" s="128"/>
      <c r="D803" s="121"/>
      <c r="E803" s="180"/>
      <c r="F803" s="121"/>
      <c r="G803" s="161"/>
      <c r="H803" s="128"/>
      <c r="I803" s="128"/>
      <c r="J803" s="128"/>
      <c r="K803" s="128"/>
      <c r="L803" s="126"/>
      <c r="M803" s="128"/>
      <c r="N803" s="128"/>
      <c r="O803" s="128"/>
      <c r="P803" s="128"/>
      <c r="Q803" s="128"/>
      <c r="R803" s="128"/>
      <c r="S803" s="128"/>
      <c r="T803" s="128"/>
      <c r="U803" s="128"/>
      <c r="V803" s="128"/>
      <c r="W803" s="128"/>
      <c r="X803" s="128"/>
      <c r="Y803" s="128"/>
      <c r="Z803" s="128"/>
    </row>
    <row r="804" spans="1:26" ht="12.75" x14ac:dyDescent="0.2">
      <c r="A804" s="128"/>
      <c r="B804" s="128"/>
      <c r="C804" s="128"/>
      <c r="D804" s="121"/>
      <c r="E804" s="180"/>
      <c r="F804" s="121"/>
      <c r="G804" s="161"/>
      <c r="H804" s="128"/>
      <c r="I804" s="128"/>
      <c r="J804" s="128"/>
      <c r="K804" s="128"/>
      <c r="L804" s="126"/>
      <c r="M804" s="128"/>
      <c r="N804" s="128"/>
      <c r="O804" s="128"/>
      <c r="P804" s="128"/>
      <c r="Q804" s="128"/>
      <c r="R804" s="128"/>
      <c r="S804" s="128"/>
      <c r="T804" s="128"/>
      <c r="U804" s="128"/>
      <c r="V804" s="128"/>
      <c r="W804" s="128"/>
      <c r="X804" s="128"/>
      <c r="Y804" s="128"/>
      <c r="Z804" s="128"/>
    </row>
    <row r="805" spans="1:26" ht="12.75" x14ac:dyDescent="0.2">
      <c r="A805" s="128"/>
      <c r="B805" s="128"/>
      <c r="C805" s="128"/>
      <c r="D805" s="121"/>
      <c r="E805" s="180"/>
      <c r="F805" s="121"/>
      <c r="G805" s="161"/>
      <c r="H805" s="128"/>
      <c r="I805" s="128"/>
      <c r="J805" s="128"/>
      <c r="K805" s="128"/>
      <c r="L805" s="126"/>
      <c r="M805" s="128"/>
      <c r="N805" s="128"/>
      <c r="O805" s="128"/>
      <c r="P805" s="128"/>
      <c r="Q805" s="128"/>
      <c r="R805" s="128"/>
      <c r="S805" s="128"/>
      <c r="T805" s="128"/>
      <c r="U805" s="128"/>
      <c r="V805" s="128"/>
      <c r="W805" s="128"/>
      <c r="X805" s="128"/>
      <c r="Y805" s="128"/>
      <c r="Z805" s="128"/>
    </row>
    <row r="806" spans="1:26" ht="12.75" x14ac:dyDescent="0.2">
      <c r="A806" s="128"/>
      <c r="B806" s="128"/>
      <c r="C806" s="128"/>
      <c r="D806" s="121"/>
      <c r="E806" s="180"/>
      <c r="F806" s="121"/>
      <c r="G806" s="161"/>
      <c r="H806" s="128"/>
      <c r="I806" s="128"/>
      <c r="J806" s="128"/>
      <c r="K806" s="128"/>
      <c r="L806" s="126"/>
      <c r="M806" s="128"/>
      <c r="N806" s="128"/>
      <c r="O806" s="128"/>
      <c r="P806" s="128"/>
      <c r="Q806" s="128"/>
      <c r="R806" s="128"/>
      <c r="S806" s="128"/>
      <c r="T806" s="128"/>
      <c r="U806" s="128"/>
      <c r="V806" s="128"/>
      <c r="W806" s="128"/>
      <c r="X806" s="128"/>
      <c r="Y806" s="128"/>
      <c r="Z806" s="128"/>
    </row>
    <row r="807" spans="1:26" ht="12.75" x14ac:dyDescent="0.2">
      <c r="A807" s="128"/>
      <c r="B807" s="128"/>
      <c r="C807" s="128"/>
      <c r="D807" s="121"/>
      <c r="E807" s="180"/>
      <c r="F807" s="121"/>
      <c r="G807" s="161"/>
      <c r="H807" s="128"/>
      <c r="I807" s="128"/>
      <c r="J807" s="128"/>
      <c r="K807" s="128"/>
      <c r="L807" s="126"/>
      <c r="M807" s="128"/>
      <c r="N807" s="128"/>
      <c r="O807" s="128"/>
      <c r="P807" s="128"/>
      <c r="Q807" s="128"/>
      <c r="R807" s="128"/>
      <c r="S807" s="128"/>
      <c r="T807" s="128"/>
      <c r="U807" s="128"/>
      <c r="V807" s="128"/>
      <c r="W807" s="128"/>
      <c r="X807" s="128"/>
      <c r="Y807" s="128"/>
      <c r="Z807" s="128"/>
    </row>
    <row r="808" spans="1:26" ht="12.75" x14ac:dyDescent="0.2">
      <c r="A808" s="128"/>
      <c r="B808" s="128"/>
      <c r="C808" s="128"/>
      <c r="D808" s="121"/>
      <c r="E808" s="180"/>
      <c r="F808" s="121"/>
      <c r="G808" s="161"/>
      <c r="H808" s="128"/>
      <c r="I808" s="128"/>
      <c r="J808" s="128"/>
      <c r="K808" s="128"/>
      <c r="L808" s="126"/>
      <c r="M808" s="128"/>
      <c r="N808" s="128"/>
      <c r="O808" s="128"/>
      <c r="P808" s="128"/>
      <c r="Q808" s="128"/>
      <c r="R808" s="128"/>
      <c r="S808" s="128"/>
      <c r="T808" s="128"/>
      <c r="U808" s="128"/>
      <c r="V808" s="128"/>
      <c r="W808" s="128"/>
      <c r="X808" s="128"/>
      <c r="Y808" s="128"/>
      <c r="Z808" s="128"/>
    </row>
    <row r="809" spans="1:26" ht="12.75" x14ac:dyDescent="0.2">
      <c r="A809" s="128"/>
      <c r="B809" s="128"/>
      <c r="C809" s="128"/>
      <c r="D809" s="121"/>
      <c r="E809" s="180"/>
      <c r="F809" s="121"/>
      <c r="G809" s="161"/>
      <c r="H809" s="128"/>
      <c r="I809" s="128"/>
      <c r="J809" s="128"/>
      <c r="K809" s="128"/>
      <c r="L809" s="126"/>
      <c r="M809" s="128"/>
      <c r="N809" s="128"/>
      <c r="O809" s="128"/>
      <c r="P809" s="128"/>
      <c r="Q809" s="128"/>
      <c r="R809" s="128"/>
      <c r="S809" s="128"/>
      <c r="T809" s="128"/>
      <c r="U809" s="128"/>
      <c r="V809" s="128"/>
      <c r="W809" s="128"/>
      <c r="X809" s="128"/>
      <c r="Y809" s="128"/>
      <c r="Z809" s="128"/>
    </row>
    <row r="810" spans="1:26" ht="12.75" x14ac:dyDescent="0.2">
      <c r="A810" s="128"/>
      <c r="B810" s="128"/>
      <c r="C810" s="128"/>
      <c r="D810" s="121"/>
      <c r="E810" s="180"/>
      <c r="F810" s="121"/>
      <c r="G810" s="161"/>
      <c r="H810" s="128"/>
      <c r="I810" s="128"/>
      <c r="J810" s="128"/>
      <c r="K810" s="128"/>
      <c r="L810" s="126"/>
      <c r="M810" s="128"/>
      <c r="N810" s="128"/>
      <c r="O810" s="128"/>
      <c r="P810" s="128"/>
      <c r="Q810" s="128"/>
      <c r="R810" s="128"/>
      <c r="S810" s="128"/>
      <c r="T810" s="128"/>
      <c r="U810" s="128"/>
      <c r="V810" s="128"/>
      <c r="W810" s="128"/>
      <c r="X810" s="128"/>
      <c r="Y810" s="128"/>
      <c r="Z810" s="128"/>
    </row>
    <row r="811" spans="1:26" ht="12.75" x14ac:dyDescent="0.2">
      <c r="A811" s="128"/>
      <c r="B811" s="128"/>
      <c r="C811" s="128"/>
      <c r="D811" s="121"/>
      <c r="E811" s="180"/>
      <c r="F811" s="121"/>
      <c r="G811" s="161"/>
      <c r="H811" s="128"/>
      <c r="I811" s="128"/>
      <c r="J811" s="128"/>
      <c r="K811" s="128"/>
      <c r="L811" s="126"/>
      <c r="M811" s="128"/>
      <c r="N811" s="128"/>
      <c r="O811" s="128"/>
      <c r="P811" s="128"/>
      <c r="Q811" s="128"/>
      <c r="R811" s="128"/>
      <c r="S811" s="128"/>
      <c r="T811" s="128"/>
      <c r="U811" s="128"/>
      <c r="V811" s="128"/>
      <c r="W811" s="128"/>
      <c r="X811" s="128"/>
      <c r="Y811" s="128"/>
      <c r="Z811" s="128"/>
    </row>
    <row r="812" spans="1:26" ht="12.75" x14ac:dyDescent="0.2">
      <c r="A812" s="128"/>
      <c r="B812" s="128"/>
      <c r="C812" s="128"/>
      <c r="D812" s="121"/>
      <c r="E812" s="180"/>
      <c r="F812" s="121"/>
      <c r="G812" s="161"/>
      <c r="H812" s="128"/>
      <c r="I812" s="128"/>
      <c r="J812" s="128"/>
      <c r="K812" s="128"/>
      <c r="L812" s="126"/>
      <c r="M812" s="128"/>
      <c r="N812" s="128"/>
      <c r="O812" s="128"/>
      <c r="P812" s="128"/>
      <c r="Q812" s="128"/>
      <c r="R812" s="128"/>
      <c r="S812" s="128"/>
      <c r="T812" s="128"/>
      <c r="U812" s="128"/>
      <c r="V812" s="128"/>
      <c r="W812" s="128"/>
      <c r="X812" s="128"/>
      <c r="Y812" s="128"/>
      <c r="Z812" s="128"/>
    </row>
    <row r="813" spans="1:26" ht="12.75" x14ac:dyDescent="0.2">
      <c r="A813" s="128"/>
      <c r="B813" s="128"/>
      <c r="C813" s="128"/>
      <c r="D813" s="121"/>
      <c r="E813" s="180"/>
      <c r="F813" s="121"/>
      <c r="G813" s="161"/>
      <c r="H813" s="128"/>
      <c r="I813" s="128"/>
      <c r="J813" s="128"/>
      <c r="K813" s="128"/>
      <c r="L813" s="126"/>
      <c r="M813" s="128"/>
      <c r="N813" s="128"/>
      <c r="O813" s="128"/>
      <c r="P813" s="128"/>
      <c r="Q813" s="128"/>
      <c r="R813" s="128"/>
      <c r="S813" s="128"/>
      <c r="T813" s="128"/>
      <c r="U813" s="128"/>
      <c r="V813" s="128"/>
      <c r="W813" s="128"/>
      <c r="X813" s="128"/>
      <c r="Y813" s="128"/>
      <c r="Z813" s="128"/>
    </row>
    <row r="814" spans="1:26" ht="12.75" x14ac:dyDescent="0.2">
      <c r="A814" s="128"/>
      <c r="B814" s="128"/>
      <c r="C814" s="128"/>
      <c r="D814" s="121"/>
      <c r="E814" s="180"/>
      <c r="F814" s="121"/>
      <c r="G814" s="161"/>
      <c r="H814" s="128"/>
      <c r="I814" s="128"/>
      <c r="J814" s="128"/>
      <c r="K814" s="128"/>
      <c r="L814" s="126"/>
      <c r="M814" s="128"/>
      <c r="N814" s="128"/>
      <c r="O814" s="128"/>
      <c r="P814" s="128"/>
      <c r="Q814" s="128"/>
      <c r="R814" s="128"/>
      <c r="S814" s="128"/>
      <c r="T814" s="128"/>
      <c r="U814" s="128"/>
      <c r="V814" s="128"/>
      <c r="W814" s="128"/>
      <c r="X814" s="128"/>
      <c r="Y814" s="128"/>
      <c r="Z814" s="128"/>
    </row>
    <row r="815" spans="1:26" ht="12.75" x14ac:dyDescent="0.2">
      <c r="A815" s="128"/>
      <c r="B815" s="128"/>
      <c r="C815" s="128"/>
      <c r="D815" s="121"/>
      <c r="E815" s="180"/>
      <c r="F815" s="121"/>
      <c r="G815" s="161"/>
      <c r="H815" s="128"/>
      <c r="I815" s="128"/>
      <c r="J815" s="128"/>
      <c r="K815" s="128"/>
      <c r="L815" s="126"/>
      <c r="M815" s="128"/>
      <c r="N815" s="128"/>
      <c r="O815" s="128"/>
      <c r="P815" s="128"/>
      <c r="Q815" s="128"/>
      <c r="R815" s="128"/>
      <c r="S815" s="128"/>
      <c r="T815" s="128"/>
      <c r="U815" s="128"/>
      <c r="V815" s="128"/>
      <c r="W815" s="128"/>
      <c r="X815" s="128"/>
      <c r="Y815" s="128"/>
      <c r="Z815" s="128"/>
    </row>
    <row r="816" spans="1:26" ht="12.75" x14ac:dyDescent="0.2">
      <c r="A816" s="128"/>
      <c r="B816" s="128"/>
      <c r="C816" s="128"/>
      <c r="D816" s="121"/>
      <c r="E816" s="180"/>
      <c r="F816" s="121"/>
      <c r="G816" s="161"/>
      <c r="H816" s="128"/>
      <c r="I816" s="128"/>
      <c r="J816" s="128"/>
      <c r="K816" s="128"/>
      <c r="L816" s="126"/>
      <c r="M816" s="128"/>
      <c r="N816" s="128"/>
      <c r="O816" s="128"/>
      <c r="P816" s="128"/>
      <c r="Q816" s="128"/>
      <c r="R816" s="128"/>
      <c r="S816" s="128"/>
      <c r="T816" s="128"/>
      <c r="U816" s="128"/>
      <c r="V816" s="128"/>
      <c r="W816" s="128"/>
      <c r="X816" s="128"/>
      <c r="Y816" s="128"/>
      <c r="Z816" s="128"/>
    </row>
    <row r="817" spans="1:26" ht="12.75" x14ac:dyDescent="0.2">
      <c r="A817" s="128"/>
      <c r="B817" s="128"/>
      <c r="C817" s="128"/>
      <c r="D817" s="121"/>
      <c r="E817" s="180"/>
      <c r="F817" s="121"/>
      <c r="G817" s="161"/>
      <c r="H817" s="128"/>
      <c r="I817" s="128"/>
      <c r="J817" s="128"/>
      <c r="K817" s="128"/>
      <c r="L817" s="126"/>
      <c r="M817" s="128"/>
      <c r="N817" s="128"/>
      <c r="O817" s="128"/>
      <c r="P817" s="128"/>
      <c r="Q817" s="128"/>
      <c r="R817" s="128"/>
      <c r="S817" s="128"/>
      <c r="T817" s="128"/>
      <c r="U817" s="128"/>
      <c r="V817" s="128"/>
      <c r="W817" s="128"/>
      <c r="X817" s="128"/>
      <c r="Y817" s="128"/>
      <c r="Z817" s="128"/>
    </row>
    <row r="818" spans="1:26" ht="12.75" x14ac:dyDescent="0.2">
      <c r="A818" s="128"/>
      <c r="B818" s="128"/>
      <c r="C818" s="128"/>
      <c r="D818" s="121"/>
      <c r="E818" s="180"/>
      <c r="F818" s="121"/>
      <c r="G818" s="161"/>
      <c r="H818" s="128"/>
      <c r="I818" s="128"/>
      <c r="J818" s="128"/>
      <c r="K818" s="128"/>
      <c r="L818" s="126"/>
      <c r="M818" s="128"/>
      <c r="N818" s="128"/>
      <c r="O818" s="128"/>
      <c r="P818" s="128"/>
      <c r="Q818" s="128"/>
      <c r="R818" s="128"/>
      <c r="S818" s="128"/>
      <c r="T818" s="128"/>
      <c r="U818" s="128"/>
      <c r="V818" s="128"/>
      <c r="W818" s="128"/>
      <c r="X818" s="128"/>
      <c r="Y818" s="128"/>
      <c r="Z818" s="128"/>
    </row>
    <row r="819" spans="1:26" ht="12.75" x14ac:dyDescent="0.2">
      <c r="A819" s="128"/>
      <c r="B819" s="128"/>
      <c r="C819" s="128"/>
      <c r="D819" s="121"/>
      <c r="E819" s="180"/>
      <c r="F819" s="121"/>
      <c r="G819" s="161"/>
      <c r="H819" s="128"/>
      <c r="I819" s="128"/>
      <c r="J819" s="128"/>
      <c r="K819" s="128"/>
      <c r="L819" s="126"/>
      <c r="M819" s="128"/>
      <c r="N819" s="128"/>
      <c r="O819" s="128"/>
      <c r="P819" s="128"/>
      <c r="Q819" s="128"/>
      <c r="R819" s="128"/>
      <c r="S819" s="128"/>
      <c r="T819" s="128"/>
      <c r="U819" s="128"/>
      <c r="V819" s="128"/>
      <c r="W819" s="128"/>
      <c r="X819" s="128"/>
      <c r="Y819" s="128"/>
      <c r="Z819" s="128"/>
    </row>
    <row r="820" spans="1:26" ht="12.75" x14ac:dyDescent="0.2">
      <c r="A820" s="128"/>
      <c r="B820" s="128"/>
      <c r="C820" s="128"/>
      <c r="D820" s="121"/>
      <c r="E820" s="180"/>
      <c r="F820" s="121"/>
      <c r="G820" s="161"/>
      <c r="H820" s="128"/>
      <c r="I820" s="128"/>
      <c r="J820" s="128"/>
      <c r="K820" s="128"/>
      <c r="L820" s="126"/>
      <c r="M820" s="128"/>
      <c r="N820" s="128"/>
      <c r="O820" s="128"/>
      <c r="P820" s="128"/>
      <c r="Q820" s="128"/>
      <c r="R820" s="128"/>
      <c r="S820" s="128"/>
      <c r="T820" s="128"/>
      <c r="U820" s="128"/>
      <c r="V820" s="128"/>
      <c r="W820" s="128"/>
      <c r="X820" s="128"/>
      <c r="Y820" s="128"/>
      <c r="Z820" s="128"/>
    </row>
    <row r="821" spans="1:26" ht="12.75" x14ac:dyDescent="0.2">
      <c r="A821" s="128"/>
      <c r="B821" s="128"/>
      <c r="C821" s="128"/>
      <c r="D821" s="121"/>
      <c r="E821" s="180"/>
      <c r="F821" s="121"/>
      <c r="G821" s="161"/>
      <c r="H821" s="128"/>
      <c r="I821" s="128"/>
      <c r="J821" s="128"/>
      <c r="K821" s="128"/>
      <c r="L821" s="126"/>
      <c r="M821" s="128"/>
      <c r="N821" s="128"/>
      <c r="O821" s="128"/>
      <c r="P821" s="128"/>
      <c r="Q821" s="128"/>
      <c r="R821" s="128"/>
      <c r="S821" s="128"/>
      <c r="T821" s="128"/>
      <c r="U821" s="128"/>
      <c r="V821" s="128"/>
      <c r="W821" s="128"/>
      <c r="X821" s="128"/>
      <c r="Y821" s="128"/>
      <c r="Z821" s="128"/>
    </row>
    <row r="822" spans="1:26" ht="12.75" x14ac:dyDescent="0.2">
      <c r="A822" s="128"/>
      <c r="B822" s="128"/>
      <c r="C822" s="128"/>
      <c r="D822" s="121"/>
      <c r="E822" s="180"/>
      <c r="F822" s="121"/>
      <c r="G822" s="161"/>
      <c r="H822" s="128"/>
      <c r="I822" s="128"/>
      <c r="J822" s="128"/>
      <c r="K822" s="128"/>
      <c r="L822" s="126"/>
      <c r="M822" s="128"/>
      <c r="N822" s="128"/>
      <c r="O822" s="128"/>
      <c r="P822" s="128"/>
      <c r="Q822" s="128"/>
      <c r="R822" s="128"/>
      <c r="S822" s="128"/>
      <c r="T822" s="128"/>
      <c r="U822" s="128"/>
      <c r="V822" s="128"/>
      <c r="W822" s="128"/>
      <c r="X822" s="128"/>
      <c r="Y822" s="128"/>
      <c r="Z822" s="128"/>
    </row>
    <row r="823" spans="1:26" ht="12.75" x14ac:dyDescent="0.2">
      <c r="A823" s="128"/>
      <c r="B823" s="128"/>
      <c r="C823" s="128"/>
      <c r="D823" s="121"/>
      <c r="E823" s="180"/>
      <c r="F823" s="121"/>
      <c r="G823" s="161"/>
      <c r="H823" s="128"/>
      <c r="I823" s="128"/>
      <c r="J823" s="128"/>
      <c r="K823" s="128"/>
      <c r="L823" s="126"/>
      <c r="M823" s="128"/>
      <c r="N823" s="128"/>
      <c r="O823" s="128"/>
      <c r="P823" s="128"/>
      <c r="Q823" s="128"/>
      <c r="R823" s="128"/>
      <c r="S823" s="128"/>
      <c r="T823" s="128"/>
      <c r="U823" s="128"/>
      <c r="V823" s="128"/>
      <c r="W823" s="128"/>
      <c r="X823" s="128"/>
      <c r="Y823" s="128"/>
      <c r="Z823" s="128"/>
    </row>
    <row r="824" spans="1:26" ht="12.75" x14ac:dyDescent="0.2">
      <c r="A824" s="128"/>
      <c r="B824" s="128"/>
      <c r="C824" s="128"/>
      <c r="D824" s="121"/>
      <c r="E824" s="180"/>
      <c r="F824" s="121"/>
      <c r="G824" s="161"/>
      <c r="H824" s="128"/>
      <c r="I824" s="128"/>
      <c r="J824" s="128"/>
      <c r="K824" s="128"/>
      <c r="L824" s="126"/>
      <c r="M824" s="128"/>
      <c r="N824" s="128"/>
      <c r="O824" s="128"/>
      <c r="P824" s="128"/>
      <c r="Q824" s="128"/>
      <c r="R824" s="128"/>
      <c r="S824" s="128"/>
      <c r="T824" s="128"/>
      <c r="U824" s="128"/>
      <c r="V824" s="128"/>
      <c r="W824" s="128"/>
      <c r="X824" s="128"/>
      <c r="Y824" s="128"/>
      <c r="Z824" s="128"/>
    </row>
    <row r="825" spans="1:26" ht="12.75" x14ac:dyDescent="0.2">
      <c r="A825" s="128"/>
      <c r="B825" s="128"/>
      <c r="C825" s="128"/>
      <c r="D825" s="121"/>
      <c r="E825" s="180"/>
      <c r="F825" s="121"/>
      <c r="G825" s="161"/>
      <c r="H825" s="128"/>
      <c r="I825" s="128"/>
      <c r="J825" s="128"/>
      <c r="K825" s="128"/>
      <c r="L825" s="126"/>
      <c r="M825" s="128"/>
      <c r="N825" s="128"/>
      <c r="O825" s="128"/>
      <c r="P825" s="128"/>
      <c r="Q825" s="128"/>
      <c r="R825" s="128"/>
      <c r="S825" s="128"/>
      <c r="T825" s="128"/>
      <c r="U825" s="128"/>
      <c r="V825" s="128"/>
      <c r="W825" s="128"/>
      <c r="X825" s="128"/>
      <c r="Y825" s="128"/>
      <c r="Z825" s="128"/>
    </row>
    <row r="826" spans="1:26" ht="12.75" x14ac:dyDescent="0.2">
      <c r="A826" s="128"/>
      <c r="B826" s="128"/>
      <c r="C826" s="128"/>
      <c r="D826" s="121"/>
      <c r="E826" s="180"/>
      <c r="F826" s="121"/>
      <c r="G826" s="161"/>
      <c r="H826" s="128"/>
      <c r="I826" s="128"/>
      <c r="J826" s="128"/>
      <c r="K826" s="128"/>
      <c r="L826" s="126"/>
      <c r="M826" s="128"/>
      <c r="N826" s="128"/>
      <c r="O826" s="128"/>
      <c r="P826" s="128"/>
      <c r="Q826" s="128"/>
      <c r="R826" s="128"/>
      <c r="S826" s="128"/>
      <c r="T826" s="128"/>
      <c r="U826" s="128"/>
      <c r="V826" s="128"/>
      <c r="W826" s="128"/>
      <c r="X826" s="128"/>
      <c r="Y826" s="128"/>
      <c r="Z826" s="128"/>
    </row>
    <row r="827" spans="1:26" ht="12.75" x14ac:dyDescent="0.2">
      <c r="A827" s="128"/>
      <c r="B827" s="128"/>
      <c r="C827" s="128"/>
      <c r="D827" s="121"/>
      <c r="E827" s="180"/>
      <c r="F827" s="121"/>
      <c r="G827" s="161"/>
      <c r="H827" s="128"/>
      <c r="I827" s="128"/>
      <c r="J827" s="128"/>
      <c r="K827" s="128"/>
      <c r="L827" s="126"/>
      <c r="M827" s="128"/>
      <c r="N827" s="128"/>
      <c r="O827" s="128"/>
      <c r="P827" s="128"/>
      <c r="Q827" s="128"/>
      <c r="R827" s="128"/>
      <c r="S827" s="128"/>
      <c r="T827" s="128"/>
      <c r="U827" s="128"/>
      <c r="V827" s="128"/>
      <c r="W827" s="128"/>
      <c r="X827" s="128"/>
      <c r="Y827" s="128"/>
      <c r="Z827" s="128"/>
    </row>
    <row r="828" spans="1:26" ht="12.75" x14ac:dyDescent="0.2">
      <c r="A828" s="128"/>
      <c r="B828" s="128"/>
      <c r="C828" s="128"/>
      <c r="D828" s="121"/>
      <c r="E828" s="180"/>
      <c r="F828" s="121"/>
      <c r="G828" s="161"/>
      <c r="H828" s="128"/>
      <c r="I828" s="128"/>
      <c r="J828" s="128"/>
      <c r="K828" s="128"/>
      <c r="L828" s="126"/>
      <c r="M828" s="128"/>
      <c r="N828" s="128"/>
      <c r="O828" s="128"/>
      <c r="P828" s="128"/>
      <c r="Q828" s="128"/>
      <c r="R828" s="128"/>
      <c r="S828" s="128"/>
      <c r="T828" s="128"/>
      <c r="U828" s="128"/>
      <c r="V828" s="128"/>
      <c r="W828" s="128"/>
      <c r="X828" s="128"/>
      <c r="Y828" s="128"/>
      <c r="Z828" s="128"/>
    </row>
    <row r="829" spans="1:26" ht="12.75" x14ac:dyDescent="0.2">
      <c r="A829" s="128"/>
      <c r="B829" s="128"/>
      <c r="C829" s="128"/>
      <c r="D829" s="121"/>
      <c r="E829" s="180"/>
      <c r="F829" s="121"/>
      <c r="G829" s="161"/>
      <c r="H829" s="128"/>
      <c r="I829" s="128"/>
      <c r="J829" s="128"/>
      <c r="K829" s="128"/>
      <c r="L829" s="126"/>
      <c r="M829" s="128"/>
      <c r="N829" s="128"/>
      <c r="O829" s="128"/>
      <c r="P829" s="128"/>
      <c r="Q829" s="128"/>
      <c r="R829" s="128"/>
      <c r="S829" s="128"/>
      <c r="T829" s="128"/>
      <c r="U829" s="128"/>
      <c r="V829" s="128"/>
      <c r="W829" s="128"/>
      <c r="X829" s="128"/>
      <c r="Y829" s="128"/>
      <c r="Z829" s="128"/>
    </row>
    <row r="830" spans="1:26" ht="12.75" x14ac:dyDescent="0.2">
      <c r="A830" s="128"/>
      <c r="B830" s="128"/>
      <c r="C830" s="128"/>
      <c r="D830" s="121"/>
      <c r="E830" s="180"/>
      <c r="F830" s="121"/>
      <c r="G830" s="161"/>
      <c r="H830" s="128"/>
      <c r="I830" s="128"/>
      <c r="J830" s="128"/>
      <c r="K830" s="128"/>
      <c r="L830" s="126"/>
      <c r="M830" s="128"/>
      <c r="N830" s="128"/>
      <c r="O830" s="128"/>
      <c r="P830" s="128"/>
      <c r="Q830" s="128"/>
      <c r="R830" s="128"/>
      <c r="S830" s="128"/>
      <c r="T830" s="128"/>
      <c r="U830" s="128"/>
      <c r="V830" s="128"/>
      <c r="W830" s="128"/>
      <c r="X830" s="128"/>
      <c r="Y830" s="128"/>
      <c r="Z830" s="128"/>
    </row>
    <row r="831" spans="1:26" ht="12.75" x14ac:dyDescent="0.2">
      <c r="A831" s="128"/>
      <c r="B831" s="128"/>
      <c r="C831" s="128"/>
      <c r="D831" s="121"/>
      <c r="E831" s="180"/>
      <c r="F831" s="121"/>
      <c r="G831" s="161"/>
      <c r="H831" s="128"/>
      <c r="I831" s="128"/>
      <c r="J831" s="128"/>
      <c r="K831" s="128"/>
      <c r="L831" s="126"/>
      <c r="M831" s="128"/>
      <c r="N831" s="128"/>
      <c r="O831" s="128"/>
      <c r="P831" s="128"/>
      <c r="Q831" s="128"/>
      <c r="R831" s="128"/>
      <c r="S831" s="128"/>
      <c r="T831" s="128"/>
      <c r="U831" s="128"/>
      <c r="V831" s="128"/>
      <c r="W831" s="128"/>
      <c r="X831" s="128"/>
      <c r="Y831" s="128"/>
      <c r="Z831" s="128"/>
    </row>
    <row r="832" spans="1:26" ht="12.75" x14ac:dyDescent="0.2">
      <c r="A832" s="128"/>
      <c r="B832" s="128"/>
      <c r="C832" s="128"/>
      <c r="D832" s="121"/>
      <c r="E832" s="180"/>
      <c r="F832" s="121"/>
      <c r="G832" s="161"/>
      <c r="H832" s="128"/>
      <c r="I832" s="128"/>
      <c r="J832" s="128"/>
      <c r="K832" s="128"/>
      <c r="L832" s="126"/>
      <c r="M832" s="128"/>
      <c r="N832" s="128"/>
      <c r="O832" s="128"/>
      <c r="P832" s="128"/>
      <c r="Q832" s="128"/>
      <c r="R832" s="128"/>
      <c r="S832" s="128"/>
      <c r="T832" s="128"/>
      <c r="U832" s="128"/>
      <c r="V832" s="128"/>
      <c r="W832" s="128"/>
      <c r="X832" s="128"/>
      <c r="Y832" s="128"/>
      <c r="Z832" s="128"/>
    </row>
    <row r="833" spans="1:26" ht="12.75" x14ac:dyDescent="0.2">
      <c r="A833" s="128"/>
      <c r="B833" s="128"/>
      <c r="C833" s="128"/>
      <c r="D833" s="121"/>
      <c r="E833" s="180"/>
      <c r="F833" s="121"/>
      <c r="G833" s="161"/>
      <c r="H833" s="128"/>
      <c r="I833" s="128"/>
      <c r="J833" s="128"/>
      <c r="K833" s="128"/>
      <c r="L833" s="126"/>
      <c r="M833" s="128"/>
      <c r="N833" s="128"/>
      <c r="O833" s="128"/>
      <c r="P833" s="128"/>
      <c r="Q833" s="128"/>
      <c r="R833" s="128"/>
      <c r="S833" s="128"/>
      <c r="T833" s="128"/>
      <c r="U833" s="128"/>
      <c r="V833" s="128"/>
      <c r="W833" s="128"/>
      <c r="X833" s="128"/>
      <c r="Y833" s="128"/>
      <c r="Z833" s="128"/>
    </row>
    <row r="834" spans="1:26" ht="12.75" x14ac:dyDescent="0.2">
      <c r="A834" s="128"/>
      <c r="B834" s="128"/>
      <c r="C834" s="128"/>
      <c r="D834" s="121"/>
      <c r="E834" s="180"/>
      <c r="F834" s="121"/>
      <c r="G834" s="161"/>
      <c r="H834" s="128"/>
      <c r="I834" s="128"/>
      <c r="J834" s="128"/>
      <c r="K834" s="128"/>
      <c r="L834" s="126"/>
      <c r="M834" s="128"/>
      <c r="N834" s="128"/>
      <c r="O834" s="128"/>
      <c r="P834" s="128"/>
      <c r="Q834" s="128"/>
      <c r="R834" s="128"/>
      <c r="S834" s="128"/>
      <c r="T834" s="128"/>
      <c r="U834" s="128"/>
      <c r="V834" s="128"/>
      <c r="W834" s="128"/>
      <c r="X834" s="128"/>
      <c r="Y834" s="128"/>
      <c r="Z834" s="128"/>
    </row>
    <row r="835" spans="1:26" ht="12.75" x14ac:dyDescent="0.2">
      <c r="A835" s="128"/>
      <c r="B835" s="128"/>
      <c r="C835" s="128"/>
      <c r="D835" s="121"/>
      <c r="E835" s="180"/>
      <c r="F835" s="121"/>
      <c r="G835" s="161"/>
      <c r="H835" s="128"/>
      <c r="I835" s="128"/>
      <c r="J835" s="128"/>
      <c r="K835" s="128"/>
      <c r="L835" s="126"/>
      <c r="M835" s="128"/>
      <c r="N835" s="128"/>
      <c r="O835" s="128"/>
      <c r="P835" s="128"/>
      <c r="Q835" s="128"/>
      <c r="R835" s="128"/>
      <c r="S835" s="128"/>
      <c r="T835" s="128"/>
      <c r="U835" s="128"/>
      <c r="V835" s="128"/>
      <c r="W835" s="128"/>
      <c r="X835" s="128"/>
      <c r="Y835" s="128"/>
      <c r="Z835" s="128"/>
    </row>
    <row r="836" spans="1:26" ht="12.75" x14ac:dyDescent="0.2">
      <c r="A836" s="128"/>
      <c r="B836" s="128"/>
      <c r="C836" s="128"/>
      <c r="D836" s="121"/>
      <c r="E836" s="180"/>
      <c r="F836" s="121"/>
      <c r="G836" s="161"/>
      <c r="H836" s="128"/>
      <c r="I836" s="128"/>
      <c r="J836" s="128"/>
      <c r="K836" s="128"/>
      <c r="L836" s="126"/>
      <c r="M836" s="128"/>
      <c r="N836" s="128"/>
      <c r="O836" s="128"/>
      <c r="P836" s="128"/>
      <c r="Q836" s="128"/>
      <c r="R836" s="128"/>
      <c r="S836" s="128"/>
      <c r="T836" s="128"/>
      <c r="U836" s="128"/>
      <c r="V836" s="128"/>
      <c r="W836" s="128"/>
      <c r="X836" s="128"/>
      <c r="Y836" s="128"/>
      <c r="Z836" s="128"/>
    </row>
    <row r="837" spans="1:26" ht="12.75" x14ac:dyDescent="0.2">
      <c r="A837" s="128"/>
      <c r="B837" s="128"/>
      <c r="C837" s="128"/>
      <c r="D837" s="121"/>
      <c r="E837" s="180"/>
      <c r="F837" s="121"/>
      <c r="G837" s="161"/>
      <c r="H837" s="128"/>
      <c r="I837" s="128"/>
      <c r="J837" s="128"/>
      <c r="K837" s="128"/>
      <c r="L837" s="126"/>
      <c r="M837" s="128"/>
      <c r="N837" s="128"/>
      <c r="O837" s="128"/>
      <c r="P837" s="128"/>
      <c r="Q837" s="128"/>
      <c r="R837" s="128"/>
      <c r="S837" s="128"/>
      <c r="T837" s="128"/>
      <c r="U837" s="128"/>
      <c r="V837" s="128"/>
      <c r="W837" s="128"/>
      <c r="X837" s="128"/>
      <c r="Y837" s="128"/>
      <c r="Z837" s="128"/>
    </row>
    <row r="838" spans="1:26" ht="12.75" x14ac:dyDescent="0.2">
      <c r="A838" s="128"/>
      <c r="B838" s="128"/>
      <c r="C838" s="128"/>
      <c r="D838" s="121"/>
      <c r="E838" s="180"/>
      <c r="F838" s="121"/>
      <c r="G838" s="161"/>
      <c r="H838" s="128"/>
      <c r="I838" s="128"/>
      <c r="J838" s="128"/>
      <c r="K838" s="128"/>
      <c r="L838" s="126"/>
      <c r="M838" s="128"/>
      <c r="N838" s="128"/>
      <c r="O838" s="128"/>
      <c r="P838" s="128"/>
      <c r="Q838" s="128"/>
      <c r="R838" s="128"/>
      <c r="S838" s="128"/>
      <c r="T838" s="128"/>
      <c r="U838" s="128"/>
      <c r="V838" s="128"/>
      <c r="W838" s="128"/>
      <c r="X838" s="128"/>
      <c r="Y838" s="128"/>
      <c r="Z838" s="128"/>
    </row>
    <row r="839" spans="1:26" ht="12.75" x14ac:dyDescent="0.2">
      <c r="A839" s="128"/>
      <c r="B839" s="128"/>
      <c r="C839" s="128"/>
      <c r="D839" s="121"/>
      <c r="E839" s="180"/>
      <c r="F839" s="121"/>
      <c r="G839" s="161"/>
      <c r="H839" s="128"/>
      <c r="I839" s="128"/>
      <c r="J839" s="128"/>
      <c r="K839" s="128"/>
      <c r="L839" s="126"/>
      <c r="M839" s="128"/>
      <c r="N839" s="128"/>
      <c r="O839" s="128"/>
      <c r="P839" s="128"/>
      <c r="Q839" s="128"/>
      <c r="R839" s="128"/>
      <c r="S839" s="128"/>
      <c r="T839" s="128"/>
      <c r="U839" s="128"/>
      <c r="V839" s="128"/>
      <c r="W839" s="128"/>
      <c r="X839" s="128"/>
      <c r="Y839" s="128"/>
      <c r="Z839" s="128"/>
    </row>
    <row r="840" spans="1:26" ht="12.75" x14ac:dyDescent="0.2">
      <c r="A840" s="128"/>
      <c r="B840" s="128"/>
      <c r="C840" s="128"/>
      <c r="D840" s="121"/>
      <c r="E840" s="180"/>
      <c r="F840" s="121"/>
      <c r="G840" s="161"/>
      <c r="H840" s="128"/>
      <c r="I840" s="128"/>
      <c r="J840" s="128"/>
      <c r="K840" s="128"/>
      <c r="L840" s="126"/>
      <c r="M840" s="128"/>
      <c r="N840" s="128"/>
      <c r="O840" s="128"/>
      <c r="P840" s="128"/>
      <c r="Q840" s="128"/>
      <c r="R840" s="128"/>
      <c r="S840" s="128"/>
      <c r="T840" s="128"/>
      <c r="U840" s="128"/>
      <c r="V840" s="128"/>
      <c r="W840" s="128"/>
      <c r="X840" s="128"/>
      <c r="Y840" s="128"/>
      <c r="Z840" s="128"/>
    </row>
    <row r="841" spans="1:26" ht="12.75" x14ac:dyDescent="0.2">
      <c r="A841" s="128"/>
      <c r="B841" s="128"/>
      <c r="C841" s="128"/>
      <c r="D841" s="121"/>
      <c r="E841" s="180"/>
      <c r="F841" s="121"/>
      <c r="G841" s="161"/>
      <c r="H841" s="128"/>
      <c r="I841" s="128"/>
      <c r="J841" s="128"/>
      <c r="K841" s="128"/>
      <c r="L841" s="126"/>
      <c r="M841" s="128"/>
      <c r="N841" s="128"/>
      <c r="O841" s="128"/>
      <c r="P841" s="128"/>
      <c r="Q841" s="128"/>
      <c r="R841" s="128"/>
      <c r="S841" s="128"/>
      <c r="T841" s="128"/>
      <c r="U841" s="128"/>
      <c r="V841" s="128"/>
      <c r="W841" s="128"/>
      <c r="X841" s="128"/>
      <c r="Y841" s="128"/>
      <c r="Z841" s="128"/>
    </row>
    <row r="842" spans="1:26" ht="12.75" x14ac:dyDescent="0.2">
      <c r="A842" s="128"/>
      <c r="B842" s="128"/>
      <c r="C842" s="128"/>
      <c r="D842" s="121"/>
      <c r="E842" s="180"/>
      <c r="F842" s="121"/>
      <c r="G842" s="161"/>
      <c r="H842" s="128"/>
      <c r="I842" s="128"/>
      <c r="J842" s="128"/>
      <c r="K842" s="128"/>
      <c r="L842" s="126"/>
      <c r="M842" s="128"/>
      <c r="N842" s="128"/>
      <c r="O842" s="128"/>
      <c r="P842" s="128"/>
      <c r="Q842" s="128"/>
      <c r="R842" s="128"/>
      <c r="S842" s="128"/>
      <c r="T842" s="128"/>
      <c r="U842" s="128"/>
      <c r="V842" s="128"/>
      <c r="W842" s="128"/>
      <c r="X842" s="128"/>
      <c r="Y842" s="128"/>
      <c r="Z842" s="128"/>
    </row>
    <row r="843" spans="1:26" ht="12.75" x14ac:dyDescent="0.2">
      <c r="A843" s="128"/>
      <c r="B843" s="128"/>
      <c r="C843" s="128"/>
      <c r="D843" s="121"/>
      <c r="E843" s="180"/>
      <c r="F843" s="121"/>
      <c r="G843" s="161"/>
      <c r="H843" s="128"/>
      <c r="I843" s="128"/>
      <c r="J843" s="128"/>
      <c r="K843" s="128"/>
      <c r="L843" s="126"/>
      <c r="M843" s="128"/>
      <c r="N843" s="128"/>
      <c r="O843" s="128"/>
      <c r="P843" s="128"/>
      <c r="Q843" s="128"/>
      <c r="R843" s="128"/>
      <c r="S843" s="128"/>
      <c r="T843" s="128"/>
      <c r="U843" s="128"/>
      <c r="V843" s="128"/>
      <c r="W843" s="128"/>
      <c r="X843" s="128"/>
      <c r="Y843" s="128"/>
      <c r="Z843" s="128"/>
    </row>
    <row r="844" spans="1:26" ht="12.75" x14ac:dyDescent="0.2">
      <c r="A844" s="128"/>
      <c r="B844" s="128"/>
      <c r="C844" s="128"/>
      <c r="D844" s="121"/>
      <c r="E844" s="180"/>
      <c r="F844" s="121"/>
      <c r="G844" s="161"/>
      <c r="H844" s="128"/>
      <c r="I844" s="128"/>
      <c r="J844" s="128"/>
      <c r="K844" s="128"/>
      <c r="L844" s="126"/>
      <c r="M844" s="128"/>
      <c r="N844" s="128"/>
      <c r="O844" s="128"/>
      <c r="P844" s="128"/>
      <c r="Q844" s="128"/>
      <c r="R844" s="128"/>
      <c r="S844" s="128"/>
      <c r="T844" s="128"/>
      <c r="U844" s="128"/>
      <c r="V844" s="128"/>
      <c r="W844" s="128"/>
      <c r="X844" s="128"/>
      <c r="Y844" s="128"/>
      <c r="Z844" s="128"/>
    </row>
    <row r="845" spans="1:26" ht="12.75" x14ac:dyDescent="0.2">
      <c r="A845" s="128"/>
      <c r="B845" s="128"/>
      <c r="C845" s="128"/>
      <c r="D845" s="121"/>
      <c r="E845" s="180"/>
      <c r="F845" s="121"/>
      <c r="G845" s="161"/>
      <c r="H845" s="128"/>
      <c r="I845" s="128"/>
      <c r="J845" s="128"/>
      <c r="K845" s="128"/>
      <c r="L845" s="126"/>
      <c r="M845" s="128"/>
      <c r="N845" s="128"/>
      <c r="O845" s="128"/>
      <c r="P845" s="128"/>
      <c r="Q845" s="128"/>
      <c r="R845" s="128"/>
      <c r="S845" s="128"/>
      <c r="T845" s="128"/>
      <c r="U845" s="128"/>
      <c r="V845" s="128"/>
      <c r="W845" s="128"/>
      <c r="X845" s="128"/>
      <c r="Y845" s="128"/>
      <c r="Z845" s="128"/>
    </row>
    <row r="846" spans="1:26" ht="12.75" x14ac:dyDescent="0.2">
      <c r="A846" s="128"/>
      <c r="B846" s="128"/>
      <c r="C846" s="128"/>
      <c r="D846" s="121"/>
      <c r="E846" s="180"/>
      <c r="F846" s="121"/>
      <c r="G846" s="161"/>
      <c r="H846" s="128"/>
      <c r="I846" s="128"/>
      <c r="J846" s="128"/>
      <c r="K846" s="128"/>
      <c r="L846" s="126"/>
      <c r="M846" s="128"/>
      <c r="N846" s="128"/>
      <c r="O846" s="128"/>
      <c r="P846" s="128"/>
      <c r="Q846" s="128"/>
      <c r="R846" s="128"/>
      <c r="S846" s="128"/>
      <c r="T846" s="128"/>
      <c r="U846" s="128"/>
      <c r="V846" s="128"/>
      <c r="W846" s="128"/>
      <c r="X846" s="128"/>
      <c r="Y846" s="128"/>
      <c r="Z846" s="128"/>
    </row>
    <row r="847" spans="1:26" ht="12.75" x14ac:dyDescent="0.2">
      <c r="A847" s="128"/>
      <c r="B847" s="128"/>
      <c r="C847" s="128"/>
      <c r="D847" s="121"/>
      <c r="E847" s="180"/>
      <c r="F847" s="121"/>
      <c r="G847" s="161"/>
      <c r="H847" s="128"/>
      <c r="I847" s="128"/>
      <c r="J847" s="128"/>
      <c r="K847" s="128"/>
      <c r="L847" s="126"/>
      <c r="M847" s="128"/>
      <c r="N847" s="128"/>
      <c r="O847" s="128"/>
      <c r="P847" s="128"/>
      <c r="Q847" s="128"/>
      <c r="R847" s="128"/>
      <c r="S847" s="128"/>
      <c r="T847" s="128"/>
      <c r="U847" s="128"/>
      <c r="V847" s="128"/>
      <c r="W847" s="128"/>
      <c r="X847" s="128"/>
      <c r="Y847" s="128"/>
      <c r="Z847" s="128"/>
    </row>
    <row r="848" spans="1:26" ht="12.75" x14ac:dyDescent="0.2">
      <c r="A848" s="128"/>
      <c r="B848" s="128"/>
      <c r="C848" s="128"/>
      <c r="D848" s="121"/>
      <c r="E848" s="180"/>
      <c r="F848" s="121"/>
      <c r="G848" s="161"/>
      <c r="H848" s="128"/>
      <c r="I848" s="128"/>
      <c r="J848" s="128"/>
      <c r="K848" s="128"/>
      <c r="L848" s="126"/>
      <c r="M848" s="128"/>
      <c r="N848" s="128"/>
      <c r="O848" s="128"/>
      <c r="P848" s="128"/>
      <c r="Q848" s="128"/>
      <c r="R848" s="128"/>
      <c r="S848" s="128"/>
      <c r="T848" s="128"/>
      <c r="U848" s="128"/>
      <c r="V848" s="128"/>
      <c r="W848" s="128"/>
      <c r="X848" s="128"/>
      <c r="Y848" s="128"/>
      <c r="Z848" s="128"/>
    </row>
    <row r="849" spans="1:26" ht="12.75" x14ac:dyDescent="0.2">
      <c r="A849" s="128"/>
      <c r="B849" s="128"/>
      <c r="C849" s="128"/>
      <c r="D849" s="121"/>
      <c r="E849" s="180"/>
      <c r="F849" s="121"/>
      <c r="G849" s="161"/>
      <c r="H849" s="128"/>
      <c r="I849" s="128"/>
      <c r="J849" s="128"/>
      <c r="K849" s="128"/>
      <c r="L849" s="126"/>
      <c r="M849" s="128"/>
      <c r="N849" s="128"/>
      <c r="O849" s="128"/>
      <c r="P849" s="128"/>
      <c r="Q849" s="128"/>
      <c r="R849" s="128"/>
      <c r="S849" s="128"/>
      <c r="T849" s="128"/>
      <c r="U849" s="128"/>
      <c r="V849" s="128"/>
      <c r="W849" s="128"/>
      <c r="X849" s="128"/>
      <c r="Y849" s="128"/>
      <c r="Z849" s="128"/>
    </row>
    <row r="850" spans="1:26" ht="12.75" x14ac:dyDescent="0.2">
      <c r="A850" s="128"/>
      <c r="B850" s="128"/>
      <c r="C850" s="128"/>
      <c r="D850" s="121"/>
      <c r="E850" s="180"/>
      <c r="F850" s="121"/>
      <c r="G850" s="161"/>
      <c r="H850" s="128"/>
      <c r="I850" s="128"/>
      <c r="J850" s="128"/>
      <c r="K850" s="128"/>
      <c r="L850" s="126"/>
      <c r="M850" s="128"/>
      <c r="N850" s="128"/>
      <c r="O850" s="128"/>
      <c r="P850" s="128"/>
      <c r="Q850" s="128"/>
      <c r="R850" s="128"/>
      <c r="S850" s="128"/>
      <c r="T850" s="128"/>
      <c r="U850" s="128"/>
      <c r="V850" s="128"/>
      <c r="W850" s="128"/>
      <c r="X850" s="128"/>
      <c r="Y850" s="128"/>
      <c r="Z850" s="128"/>
    </row>
    <row r="851" spans="1:26" ht="12.75" x14ac:dyDescent="0.2">
      <c r="A851" s="128"/>
      <c r="B851" s="128"/>
      <c r="C851" s="128"/>
      <c r="D851" s="121"/>
      <c r="E851" s="180"/>
      <c r="F851" s="121"/>
      <c r="G851" s="161"/>
      <c r="H851" s="128"/>
      <c r="I851" s="128"/>
      <c r="J851" s="128"/>
      <c r="K851" s="128"/>
      <c r="L851" s="126"/>
      <c r="M851" s="128"/>
      <c r="N851" s="128"/>
      <c r="O851" s="128"/>
      <c r="P851" s="128"/>
      <c r="Q851" s="128"/>
      <c r="R851" s="128"/>
      <c r="S851" s="128"/>
      <c r="T851" s="128"/>
      <c r="U851" s="128"/>
      <c r="V851" s="128"/>
      <c r="W851" s="128"/>
      <c r="X851" s="128"/>
      <c r="Y851" s="128"/>
      <c r="Z851" s="128"/>
    </row>
    <row r="852" spans="1:26" ht="12.75" x14ac:dyDescent="0.2">
      <c r="A852" s="128"/>
      <c r="B852" s="128"/>
      <c r="C852" s="128"/>
      <c r="D852" s="121"/>
      <c r="E852" s="180"/>
      <c r="F852" s="121"/>
      <c r="G852" s="161"/>
      <c r="H852" s="128"/>
      <c r="I852" s="128"/>
      <c r="J852" s="128"/>
      <c r="K852" s="128"/>
      <c r="L852" s="126"/>
      <c r="M852" s="128"/>
      <c r="N852" s="128"/>
      <c r="O852" s="128"/>
      <c r="P852" s="128"/>
      <c r="Q852" s="128"/>
      <c r="R852" s="128"/>
      <c r="S852" s="128"/>
      <c r="T852" s="128"/>
      <c r="U852" s="128"/>
      <c r="V852" s="128"/>
      <c r="W852" s="128"/>
      <c r="X852" s="128"/>
      <c r="Y852" s="128"/>
      <c r="Z852" s="128"/>
    </row>
    <row r="853" spans="1:26" ht="12.75" x14ac:dyDescent="0.2">
      <c r="A853" s="128"/>
      <c r="B853" s="128"/>
      <c r="C853" s="128"/>
      <c r="D853" s="121"/>
      <c r="E853" s="180"/>
      <c r="F853" s="121"/>
      <c r="G853" s="161"/>
      <c r="H853" s="128"/>
      <c r="I853" s="128"/>
      <c r="J853" s="128"/>
      <c r="K853" s="128"/>
      <c r="L853" s="126"/>
      <c r="M853" s="128"/>
      <c r="N853" s="128"/>
      <c r="O853" s="128"/>
      <c r="P853" s="128"/>
      <c r="Q853" s="128"/>
      <c r="R853" s="128"/>
      <c r="S853" s="128"/>
      <c r="T853" s="128"/>
      <c r="U853" s="128"/>
      <c r="V853" s="128"/>
      <c r="W853" s="128"/>
      <c r="X853" s="128"/>
      <c r="Y853" s="128"/>
      <c r="Z853" s="128"/>
    </row>
    <row r="854" spans="1:26" ht="12.75" x14ac:dyDescent="0.2">
      <c r="A854" s="128"/>
      <c r="B854" s="128"/>
      <c r="C854" s="128"/>
      <c r="D854" s="121"/>
      <c r="E854" s="180"/>
      <c r="F854" s="121"/>
      <c r="G854" s="161"/>
      <c r="H854" s="128"/>
      <c r="I854" s="128"/>
      <c r="J854" s="128"/>
      <c r="K854" s="128"/>
      <c r="L854" s="126"/>
      <c r="M854" s="128"/>
      <c r="N854" s="128"/>
      <c r="O854" s="128"/>
      <c r="P854" s="128"/>
      <c r="Q854" s="128"/>
      <c r="R854" s="128"/>
      <c r="S854" s="128"/>
      <c r="T854" s="128"/>
      <c r="U854" s="128"/>
      <c r="V854" s="128"/>
      <c r="W854" s="128"/>
      <c r="X854" s="128"/>
      <c r="Y854" s="128"/>
      <c r="Z854" s="128"/>
    </row>
    <row r="855" spans="1:26" ht="12.75" x14ac:dyDescent="0.2">
      <c r="A855" s="128"/>
      <c r="B855" s="128"/>
      <c r="C855" s="128"/>
      <c r="D855" s="121"/>
      <c r="E855" s="180"/>
      <c r="F855" s="121"/>
      <c r="G855" s="161"/>
      <c r="H855" s="128"/>
      <c r="I855" s="128"/>
      <c r="J855" s="128"/>
      <c r="K855" s="128"/>
      <c r="L855" s="126"/>
      <c r="M855" s="128"/>
      <c r="N855" s="128"/>
      <c r="O855" s="128"/>
      <c r="P855" s="128"/>
      <c r="Q855" s="128"/>
      <c r="R855" s="128"/>
      <c r="S855" s="128"/>
      <c r="T855" s="128"/>
      <c r="U855" s="128"/>
      <c r="V855" s="128"/>
      <c r="W855" s="128"/>
      <c r="X855" s="128"/>
      <c r="Y855" s="128"/>
      <c r="Z855" s="128"/>
    </row>
    <row r="856" spans="1:26" ht="12.75" x14ac:dyDescent="0.2">
      <c r="A856" s="128"/>
      <c r="B856" s="128"/>
      <c r="C856" s="128"/>
      <c r="D856" s="121"/>
      <c r="E856" s="180"/>
      <c r="F856" s="121"/>
      <c r="G856" s="161"/>
      <c r="H856" s="128"/>
      <c r="I856" s="128"/>
      <c r="J856" s="128"/>
      <c r="K856" s="128"/>
      <c r="L856" s="126"/>
      <c r="M856" s="128"/>
      <c r="N856" s="128"/>
      <c r="O856" s="128"/>
      <c r="P856" s="128"/>
      <c r="Q856" s="128"/>
      <c r="R856" s="128"/>
      <c r="S856" s="128"/>
      <c r="T856" s="128"/>
      <c r="U856" s="128"/>
      <c r="V856" s="128"/>
      <c r="W856" s="128"/>
      <c r="X856" s="128"/>
      <c r="Y856" s="128"/>
      <c r="Z856" s="128"/>
    </row>
    <row r="857" spans="1:26" ht="12.75" x14ac:dyDescent="0.2">
      <c r="A857" s="128"/>
      <c r="B857" s="128"/>
      <c r="C857" s="128"/>
      <c r="D857" s="121"/>
      <c r="E857" s="180"/>
      <c r="F857" s="121"/>
      <c r="G857" s="161"/>
      <c r="H857" s="128"/>
      <c r="I857" s="128"/>
      <c r="J857" s="128"/>
      <c r="K857" s="128"/>
      <c r="L857" s="126"/>
      <c r="M857" s="128"/>
      <c r="N857" s="128"/>
      <c r="O857" s="128"/>
      <c r="P857" s="128"/>
      <c r="Q857" s="128"/>
      <c r="R857" s="128"/>
      <c r="S857" s="128"/>
      <c r="T857" s="128"/>
      <c r="U857" s="128"/>
      <c r="V857" s="128"/>
      <c r="W857" s="128"/>
      <c r="X857" s="128"/>
      <c r="Y857" s="128"/>
      <c r="Z857" s="128"/>
    </row>
    <row r="858" spans="1:26" ht="12.75" x14ac:dyDescent="0.2">
      <c r="A858" s="128"/>
      <c r="B858" s="128"/>
      <c r="C858" s="128"/>
      <c r="D858" s="121"/>
      <c r="E858" s="180"/>
      <c r="F858" s="121"/>
      <c r="G858" s="161"/>
      <c r="H858" s="128"/>
      <c r="I858" s="128"/>
      <c r="J858" s="128"/>
      <c r="K858" s="128"/>
      <c r="L858" s="126"/>
      <c r="M858" s="128"/>
      <c r="N858" s="128"/>
      <c r="O858" s="128"/>
      <c r="P858" s="128"/>
      <c r="Q858" s="128"/>
      <c r="R858" s="128"/>
      <c r="S858" s="128"/>
      <c r="T858" s="128"/>
      <c r="U858" s="128"/>
      <c r="V858" s="128"/>
      <c r="W858" s="128"/>
      <c r="X858" s="128"/>
      <c r="Y858" s="128"/>
      <c r="Z858" s="128"/>
    </row>
    <row r="859" spans="1:26" ht="12.75" x14ac:dyDescent="0.2">
      <c r="A859" s="128"/>
      <c r="B859" s="128"/>
      <c r="C859" s="128"/>
      <c r="D859" s="121"/>
      <c r="E859" s="180"/>
      <c r="F859" s="121"/>
      <c r="G859" s="161"/>
      <c r="H859" s="128"/>
      <c r="I859" s="128"/>
      <c r="J859" s="128"/>
      <c r="K859" s="128"/>
      <c r="L859" s="126"/>
      <c r="M859" s="128"/>
      <c r="N859" s="128"/>
      <c r="O859" s="128"/>
      <c r="P859" s="128"/>
      <c r="Q859" s="128"/>
      <c r="R859" s="128"/>
      <c r="S859" s="128"/>
      <c r="T859" s="128"/>
      <c r="U859" s="128"/>
      <c r="V859" s="128"/>
      <c r="W859" s="128"/>
      <c r="X859" s="128"/>
      <c r="Y859" s="128"/>
      <c r="Z859" s="128"/>
    </row>
    <row r="860" spans="1:26" ht="12.75" x14ac:dyDescent="0.2">
      <c r="A860" s="128"/>
      <c r="B860" s="128"/>
      <c r="C860" s="128"/>
      <c r="D860" s="121"/>
      <c r="E860" s="180"/>
      <c r="F860" s="121"/>
      <c r="G860" s="161"/>
      <c r="H860" s="128"/>
      <c r="I860" s="128"/>
      <c r="J860" s="128"/>
      <c r="K860" s="128"/>
      <c r="L860" s="126"/>
      <c r="M860" s="128"/>
      <c r="N860" s="128"/>
      <c r="O860" s="128"/>
      <c r="P860" s="128"/>
      <c r="Q860" s="128"/>
      <c r="R860" s="128"/>
      <c r="S860" s="128"/>
      <c r="T860" s="128"/>
      <c r="U860" s="128"/>
      <c r="V860" s="128"/>
      <c r="W860" s="128"/>
      <c r="X860" s="128"/>
      <c r="Y860" s="128"/>
      <c r="Z860" s="128"/>
    </row>
    <row r="861" spans="1:26" ht="12.75" x14ac:dyDescent="0.2">
      <c r="A861" s="128"/>
      <c r="B861" s="128"/>
      <c r="C861" s="128"/>
      <c r="D861" s="121"/>
      <c r="E861" s="180"/>
      <c r="F861" s="121"/>
      <c r="G861" s="161"/>
      <c r="H861" s="128"/>
      <c r="I861" s="128"/>
      <c r="J861" s="128"/>
      <c r="K861" s="128"/>
      <c r="L861" s="126"/>
      <c r="M861" s="128"/>
      <c r="N861" s="128"/>
      <c r="O861" s="128"/>
      <c r="P861" s="128"/>
      <c r="Q861" s="128"/>
      <c r="R861" s="128"/>
      <c r="S861" s="128"/>
      <c r="T861" s="128"/>
      <c r="U861" s="128"/>
      <c r="V861" s="128"/>
      <c r="W861" s="128"/>
      <c r="X861" s="128"/>
      <c r="Y861" s="128"/>
      <c r="Z861" s="128"/>
    </row>
    <row r="862" spans="1:26" ht="12.75" x14ac:dyDescent="0.2">
      <c r="A862" s="128"/>
      <c r="B862" s="128"/>
      <c r="C862" s="128"/>
      <c r="D862" s="121"/>
      <c r="E862" s="180"/>
      <c r="F862" s="121"/>
      <c r="G862" s="161"/>
      <c r="H862" s="128"/>
      <c r="I862" s="128"/>
      <c r="J862" s="128"/>
      <c r="K862" s="128"/>
      <c r="L862" s="126"/>
      <c r="M862" s="128"/>
      <c r="N862" s="128"/>
      <c r="O862" s="128"/>
      <c r="P862" s="128"/>
      <c r="Q862" s="128"/>
      <c r="R862" s="128"/>
      <c r="S862" s="128"/>
      <c r="T862" s="128"/>
      <c r="U862" s="128"/>
      <c r="V862" s="128"/>
      <c r="W862" s="128"/>
      <c r="X862" s="128"/>
      <c r="Y862" s="128"/>
      <c r="Z862" s="128"/>
    </row>
    <row r="863" spans="1:26" ht="12.75" x14ac:dyDescent="0.2">
      <c r="A863" s="128"/>
      <c r="B863" s="128"/>
      <c r="C863" s="128"/>
      <c r="D863" s="121"/>
      <c r="E863" s="180"/>
      <c r="F863" s="121"/>
      <c r="G863" s="161"/>
      <c r="H863" s="128"/>
      <c r="I863" s="128"/>
      <c r="J863" s="128"/>
      <c r="K863" s="128"/>
      <c r="L863" s="126"/>
      <c r="M863" s="128"/>
      <c r="N863" s="128"/>
      <c r="O863" s="128"/>
      <c r="P863" s="128"/>
      <c r="Q863" s="128"/>
      <c r="R863" s="128"/>
      <c r="S863" s="128"/>
      <c r="T863" s="128"/>
      <c r="U863" s="128"/>
      <c r="V863" s="128"/>
      <c r="W863" s="128"/>
      <c r="X863" s="128"/>
      <c r="Y863" s="128"/>
      <c r="Z863" s="128"/>
    </row>
    <row r="864" spans="1:26" ht="12.75" x14ac:dyDescent="0.2">
      <c r="A864" s="128"/>
      <c r="B864" s="128"/>
      <c r="C864" s="128"/>
      <c r="D864" s="121"/>
      <c r="E864" s="180"/>
      <c r="F864" s="121"/>
      <c r="G864" s="161"/>
      <c r="H864" s="128"/>
      <c r="I864" s="128"/>
      <c r="J864" s="128"/>
      <c r="K864" s="128"/>
      <c r="L864" s="126"/>
      <c r="M864" s="128"/>
      <c r="N864" s="128"/>
      <c r="O864" s="128"/>
      <c r="P864" s="128"/>
      <c r="Q864" s="128"/>
      <c r="R864" s="128"/>
      <c r="S864" s="128"/>
      <c r="T864" s="128"/>
      <c r="U864" s="128"/>
      <c r="V864" s="128"/>
      <c r="W864" s="128"/>
      <c r="X864" s="128"/>
      <c r="Y864" s="128"/>
      <c r="Z864" s="128"/>
    </row>
    <row r="865" spans="1:26" ht="12.75" x14ac:dyDescent="0.2">
      <c r="A865" s="128"/>
      <c r="B865" s="128"/>
      <c r="C865" s="128"/>
      <c r="D865" s="121"/>
      <c r="E865" s="180"/>
      <c r="F865" s="121"/>
      <c r="G865" s="161"/>
      <c r="H865" s="128"/>
      <c r="I865" s="128"/>
      <c r="J865" s="128"/>
      <c r="K865" s="128"/>
      <c r="L865" s="126"/>
      <c r="M865" s="128"/>
      <c r="N865" s="128"/>
      <c r="O865" s="128"/>
      <c r="P865" s="128"/>
      <c r="Q865" s="128"/>
      <c r="R865" s="128"/>
      <c r="S865" s="128"/>
      <c r="T865" s="128"/>
      <c r="U865" s="128"/>
      <c r="V865" s="128"/>
      <c r="W865" s="128"/>
      <c r="X865" s="128"/>
      <c r="Y865" s="128"/>
      <c r="Z865" s="128"/>
    </row>
    <row r="866" spans="1:26" ht="12.75" x14ac:dyDescent="0.2">
      <c r="A866" s="128"/>
      <c r="B866" s="128"/>
      <c r="C866" s="128"/>
      <c r="D866" s="121"/>
      <c r="E866" s="180"/>
      <c r="F866" s="121"/>
      <c r="G866" s="161"/>
      <c r="H866" s="128"/>
      <c r="I866" s="128"/>
      <c r="J866" s="128"/>
      <c r="K866" s="128"/>
      <c r="L866" s="126"/>
      <c r="M866" s="128"/>
      <c r="N866" s="128"/>
      <c r="O866" s="128"/>
      <c r="P866" s="128"/>
      <c r="Q866" s="128"/>
      <c r="R866" s="128"/>
      <c r="S866" s="128"/>
      <c r="T866" s="128"/>
      <c r="U866" s="128"/>
      <c r="V866" s="128"/>
      <c r="W866" s="128"/>
      <c r="X866" s="128"/>
      <c r="Y866" s="128"/>
      <c r="Z866" s="128"/>
    </row>
    <row r="867" spans="1:26" ht="12.75" x14ac:dyDescent="0.2">
      <c r="A867" s="128"/>
      <c r="B867" s="128"/>
      <c r="C867" s="128"/>
      <c r="D867" s="121"/>
      <c r="E867" s="180"/>
      <c r="F867" s="121"/>
      <c r="G867" s="161"/>
      <c r="H867" s="128"/>
      <c r="I867" s="128"/>
      <c r="J867" s="128"/>
      <c r="K867" s="128"/>
      <c r="L867" s="126"/>
      <c r="M867" s="128"/>
      <c r="N867" s="128"/>
      <c r="O867" s="128"/>
      <c r="P867" s="128"/>
      <c r="Q867" s="128"/>
      <c r="R867" s="128"/>
      <c r="S867" s="128"/>
      <c r="T867" s="128"/>
      <c r="U867" s="128"/>
      <c r="V867" s="128"/>
      <c r="W867" s="128"/>
      <c r="X867" s="128"/>
      <c r="Y867" s="128"/>
      <c r="Z867" s="128"/>
    </row>
    <row r="868" spans="1:26" ht="12.75" x14ac:dyDescent="0.2">
      <c r="A868" s="128"/>
      <c r="B868" s="128"/>
      <c r="C868" s="128"/>
      <c r="D868" s="121"/>
      <c r="E868" s="180"/>
      <c r="F868" s="121"/>
      <c r="G868" s="161"/>
      <c r="H868" s="128"/>
      <c r="I868" s="128"/>
      <c r="J868" s="128"/>
      <c r="K868" s="128"/>
      <c r="L868" s="126"/>
      <c r="M868" s="128"/>
      <c r="N868" s="128"/>
      <c r="O868" s="128"/>
      <c r="P868" s="128"/>
      <c r="Q868" s="128"/>
      <c r="R868" s="128"/>
      <c r="S868" s="128"/>
      <c r="T868" s="128"/>
      <c r="U868" s="128"/>
      <c r="V868" s="128"/>
      <c r="W868" s="128"/>
      <c r="X868" s="128"/>
      <c r="Y868" s="128"/>
      <c r="Z868" s="128"/>
    </row>
    <row r="869" spans="1:26" ht="12.75" x14ac:dyDescent="0.2">
      <c r="A869" s="128"/>
      <c r="B869" s="128"/>
      <c r="C869" s="128"/>
      <c r="D869" s="121"/>
      <c r="E869" s="180"/>
      <c r="F869" s="121"/>
      <c r="G869" s="161"/>
      <c r="H869" s="128"/>
      <c r="I869" s="128"/>
      <c r="J869" s="128"/>
      <c r="K869" s="128"/>
      <c r="L869" s="126"/>
      <c r="M869" s="128"/>
      <c r="N869" s="128"/>
      <c r="O869" s="128"/>
      <c r="P869" s="128"/>
      <c r="Q869" s="128"/>
      <c r="R869" s="128"/>
      <c r="S869" s="128"/>
      <c r="T869" s="128"/>
      <c r="U869" s="128"/>
      <c r="V869" s="128"/>
      <c r="W869" s="128"/>
      <c r="X869" s="128"/>
      <c r="Y869" s="128"/>
      <c r="Z869" s="128"/>
    </row>
    <row r="870" spans="1:26" ht="12.75" x14ac:dyDescent="0.2">
      <c r="A870" s="128"/>
      <c r="B870" s="128"/>
      <c r="C870" s="128"/>
      <c r="D870" s="121"/>
      <c r="E870" s="180"/>
      <c r="F870" s="121"/>
      <c r="G870" s="161"/>
      <c r="H870" s="128"/>
      <c r="I870" s="128"/>
      <c r="J870" s="128"/>
      <c r="K870" s="128"/>
      <c r="L870" s="126"/>
      <c r="M870" s="128"/>
      <c r="N870" s="128"/>
      <c r="O870" s="128"/>
      <c r="P870" s="128"/>
      <c r="Q870" s="128"/>
      <c r="R870" s="128"/>
      <c r="S870" s="128"/>
      <c r="T870" s="128"/>
      <c r="U870" s="128"/>
      <c r="V870" s="128"/>
      <c r="W870" s="128"/>
      <c r="X870" s="128"/>
      <c r="Y870" s="128"/>
      <c r="Z870" s="128"/>
    </row>
    <row r="871" spans="1:26" ht="12.75" x14ac:dyDescent="0.2">
      <c r="A871" s="128"/>
      <c r="B871" s="128"/>
      <c r="C871" s="128"/>
      <c r="D871" s="121"/>
      <c r="E871" s="180"/>
      <c r="F871" s="121"/>
      <c r="G871" s="161"/>
      <c r="H871" s="128"/>
      <c r="I871" s="128"/>
      <c r="J871" s="128"/>
      <c r="K871" s="128"/>
      <c r="L871" s="126"/>
      <c r="M871" s="128"/>
      <c r="N871" s="128"/>
      <c r="O871" s="128"/>
      <c r="P871" s="128"/>
      <c r="Q871" s="128"/>
      <c r="R871" s="128"/>
      <c r="S871" s="128"/>
      <c r="T871" s="128"/>
      <c r="U871" s="128"/>
      <c r="V871" s="128"/>
      <c r="W871" s="128"/>
      <c r="X871" s="128"/>
      <c r="Y871" s="128"/>
      <c r="Z871" s="128"/>
    </row>
    <row r="872" spans="1:26" ht="12.75" x14ac:dyDescent="0.2">
      <c r="A872" s="128"/>
      <c r="B872" s="128"/>
      <c r="C872" s="128"/>
      <c r="D872" s="121"/>
      <c r="E872" s="180"/>
      <c r="F872" s="121"/>
      <c r="G872" s="161"/>
      <c r="H872" s="128"/>
      <c r="I872" s="128"/>
      <c r="J872" s="128"/>
      <c r="K872" s="128"/>
      <c r="L872" s="126"/>
      <c r="M872" s="128"/>
      <c r="N872" s="128"/>
      <c r="O872" s="128"/>
      <c r="P872" s="128"/>
      <c r="Q872" s="128"/>
      <c r="R872" s="128"/>
      <c r="S872" s="128"/>
      <c r="T872" s="128"/>
      <c r="U872" s="128"/>
      <c r="V872" s="128"/>
      <c r="W872" s="128"/>
      <c r="X872" s="128"/>
      <c r="Y872" s="128"/>
      <c r="Z872" s="128"/>
    </row>
    <row r="873" spans="1:26" ht="12.75" x14ac:dyDescent="0.2">
      <c r="A873" s="128"/>
      <c r="B873" s="128"/>
      <c r="C873" s="128"/>
      <c r="D873" s="121"/>
      <c r="E873" s="180"/>
      <c r="F873" s="121"/>
      <c r="G873" s="161"/>
      <c r="H873" s="128"/>
      <c r="I873" s="128"/>
      <c r="J873" s="128"/>
      <c r="K873" s="128"/>
      <c r="L873" s="126"/>
      <c r="M873" s="128"/>
      <c r="N873" s="128"/>
      <c r="O873" s="128"/>
      <c r="P873" s="128"/>
      <c r="Q873" s="128"/>
      <c r="R873" s="128"/>
      <c r="S873" s="128"/>
      <c r="T873" s="128"/>
      <c r="U873" s="128"/>
      <c r="V873" s="128"/>
      <c r="W873" s="128"/>
      <c r="X873" s="128"/>
      <c r="Y873" s="128"/>
      <c r="Z873" s="128"/>
    </row>
    <row r="874" spans="1:26" ht="12.75" x14ac:dyDescent="0.2">
      <c r="A874" s="128"/>
      <c r="B874" s="128"/>
      <c r="C874" s="128"/>
      <c r="D874" s="121"/>
      <c r="E874" s="180"/>
      <c r="F874" s="121"/>
      <c r="G874" s="161"/>
      <c r="H874" s="128"/>
      <c r="I874" s="128"/>
      <c r="J874" s="128"/>
      <c r="K874" s="128"/>
      <c r="L874" s="126"/>
      <c r="M874" s="128"/>
      <c r="N874" s="128"/>
      <c r="O874" s="128"/>
      <c r="P874" s="128"/>
      <c r="Q874" s="128"/>
      <c r="R874" s="128"/>
      <c r="S874" s="128"/>
      <c r="T874" s="128"/>
      <c r="U874" s="128"/>
      <c r="V874" s="128"/>
      <c r="W874" s="128"/>
      <c r="X874" s="128"/>
      <c r="Y874" s="128"/>
      <c r="Z874" s="128"/>
    </row>
    <row r="875" spans="1:26" ht="12.75" x14ac:dyDescent="0.2">
      <c r="A875" s="128"/>
      <c r="B875" s="128"/>
      <c r="C875" s="128"/>
      <c r="D875" s="121"/>
      <c r="E875" s="180"/>
      <c r="F875" s="121"/>
      <c r="G875" s="161"/>
      <c r="H875" s="128"/>
      <c r="I875" s="128"/>
      <c r="J875" s="128"/>
      <c r="K875" s="128"/>
      <c r="L875" s="126"/>
      <c r="M875" s="128"/>
      <c r="N875" s="128"/>
      <c r="O875" s="128"/>
      <c r="P875" s="128"/>
      <c r="Q875" s="128"/>
      <c r="R875" s="128"/>
      <c r="S875" s="128"/>
      <c r="T875" s="128"/>
      <c r="U875" s="128"/>
      <c r="V875" s="128"/>
      <c r="W875" s="128"/>
      <c r="X875" s="128"/>
      <c r="Y875" s="128"/>
      <c r="Z875" s="128"/>
    </row>
    <row r="876" spans="1:26" ht="12.75" x14ac:dyDescent="0.2">
      <c r="A876" s="128"/>
      <c r="B876" s="128"/>
      <c r="C876" s="128"/>
      <c r="D876" s="121"/>
      <c r="E876" s="180"/>
      <c r="F876" s="121"/>
      <c r="G876" s="161"/>
      <c r="H876" s="128"/>
      <c r="I876" s="128"/>
      <c r="J876" s="128"/>
      <c r="K876" s="128"/>
      <c r="L876" s="126"/>
      <c r="M876" s="128"/>
      <c r="N876" s="128"/>
      <c r="O876" s="128"/>
      <c r="P876" s="128"/>
      <c r="Q876" s="128"/>
      <c r="R876" s="128"/>
      <c r="S876" s="128"/>
      <c r="T876" s="128"/>
      <c r="U876" s="128"/>
      <c r="V876" s="128"/>
      <c r="W876" s="128"/>
      <c r="X876" s="128"/>
      <c r="Y876" s="128"/>
      <c r="Z876" s="128"/>
    </row>
    <row r="877" spans="1:26" ht="12.75" x14ac:dyDescent="0.2">
      <c r="A877" s="128"/>
      <c r="B877" s="128"/>
      <c r="C877" s="128"/>
      <c r="D877" s="121"/>
      <c r="E877" s="180"/>
      <c r="F877" s="121"/>
      <c r="G877" s="161"/>
      <c r="H877" s="128"/>
      <c r="I877" s="128"/>
      <c r="J877" s="128"/>
      <c r="K877" s="128"/>
      <c r="L877" s="126"/>
      <c r="M877" s="128"/>
      <c r="N877" s="128"/>
      <c r="O877" s="128"/>
      <c r="P877" s="128"/>
      <c r="Q877" s="128"/>
      <c r="R877" s="128"/>
      <c r="S877" s="128"/>
      <c r="T877" s="128"/>
      <c r="U877" s="128"/>
      <c r="V877" s="128"/>
      <c r="W877" s="128"/>
      <c r="X877" s="128"/>
      <c r="Y877" s="128"/>
      <c r="Z877" s="128"/>
    </row>
    <row r="878" spans="1:26" ht="12.75" x14ac:dyDescent="0.2">
      <c r="A878" s="128"/>
      <c r="B878" s="128"/>
      <c r="C878" s="128"/>
      <c r="D878" s="121"/>
      <c r="E878" s="180"/>
      <c r="F878" s="121"/>
      <c r="G878" s="161"/>
      <c r="H878" s="128"/>
      <c r="I878" s="128"/>
      <c r="J878" s="128"/>
      <c r="K878" s="128"/>
      <c r="L878" s="126"/>
      <c r="M878" s="128"/>
      <c r="N878" s="128"/>
      <c r="O878" s="128"/>
      <c r="P878" s="128"/>
      <c r="Q878" s="128"/>
      <c r="R878" s="128"/>
      <c r="S878" s="128"/>
      <c r="T878" s="128"/>
      <c r="U878" s="128"/>
      <c r="V878" s="128"/>
      <c r="W878" s="128"/>
      <c r="X878" s="128"/>
      <c r="Y878" s="128"/>
      <c r="Z878" s="128"/>
    </row>
    <row r="879" spans="1:26" ht="12.75" x14ac:dyDescent="0.2">
      <c r="A879" s="128"/>
      <c r="B879" s="128"/>
      <c r="C879" s="128"/>
      <c r="D879" s="121"/>
      <c r="E879" s="180"/>
      <c r="F879" s="121"/>
      <c r="G879" s="161"/>
      <c r="H879" s="128"/>
      <c r="I879" s="128"/>
      <c r="J879" s="128"/>
      <c r="K879" s="128"/>
      <c r="L879" s="126"/>
      <c r="M879" s="128"/>
      <c r="N879" s="128"/>
      <c r="O879" s="128"/>
      <c r="P879" s="128"/>
      <c r="Q879" s="128"/>
      <c r="R879" s="128"/>
      <c r="S879" s="128"/>
      <c r="T879" s="128"/>
      <c r="U879" s="128"/>
      <c r="V879" s="128"/>
      <c r="W879" s="128"/>
      <c r="X879" s="128"/>
      <c r="Y879" s="128"/>
      <c r="Z879" s="128"/>
    </row>
    <row r="880" spans="1:26" ht="12.75" x14ac:dyDescent="0.2">
      <c r="A880" s="128"/>
      <c r="B880" s="128"/>
      <c r="C880" s="128"/>
      <c r="D880" s="121"/>
      <c r="E880" s="180"/>
      <c r="F880" s="121"/>
      <c r="G880" s="161"/>
      <c r="H880" s="128"/>
      <c r="I880" s="128"/>
      <c r="J880" s="128"/>
      <c r="K880" s="128"/>
      <c r="L880" s="126"/>
      <c r="M880" s="128"/>
      <c r="N880" s="128"/>
      <c r="O880" s="128"/>
      <c r="P880" s="128"/>
      <c r="Q880" s="128"/>
      <c r="R880" s="128"/>
      <c r="S880" s="128"/>
      <c r="T880" s="128"/>
      <c r="U880" s="128"/>
      <c r="V880" s="128"/>
      <c r="W880" s="128"/>
      <c r="X880" s="128"/>
      <c r="Y880" s="128"/>
      <c r="Z880" s="128"/>
    </row>
    <row r="881" spans="1:26" ht="12.75" x14ac:dyDescent="0.2">
      <c r="A881" s="128"/>
      <c r="B881" s="128"/>
      <c r="C881" s="128"/>
      <c r="D881" s="121"/>
      <c r="E881" s="180"/>
      <c r="F881" s="121"/>
      <c r="G881" s="161"/>
      <c r="H881" s="128"/>
      <c r="I881" s="128"/>
      <c r="J881" s="128"/>
      <c r="K881" s="128"/>
      <c r="L881" s="126"/>
      <c r="M881" s="128"/>
      <c r="N881" s="128"/>
      <c r="O881" s="128"/>
      <c r="P881" s="128"/>
      <c r="Q881" s="128"/>
      <c r="R881" s="128"/>
      <c r="S881" s="128"/>
      <c r="T881" s="128"/>
      <c r="U881" s="128"/>
      <c r="V881" s="128"/>
      <c r="W881" s="128"/>
      <c r="X881" s="128"/>
      <c r="Y881" s="128"/>
      <c r="Z881" s="128"/>
    </row>
    <row r="882" spans="1:26" ht="12.75" x14ac:dyDescent="0.2">
      <c r="A882" s="128"/>
      <c r="B882" s="128"/>
      <c r="C882" s="128"/>
      <c r="D882" s="121"/>
      <c r="E882" s="180"/>
      <c r="F882" s="121"/>
      <c r="G882" s="161"/>
      <c r="H882" s="128"/>
      <c r="I882" s="128"/>
      <c r="J882" s="128"/>
      <c r="K882" s="128"/>
      <c r="L882" s="126"/>
      <c r="M882" s="128"/>
      <c r="N882" s="128"/>
      <c r="O882" s="128"/>
      <c r="P882" s="128"/>
      <c r="Q882" s="128"/>
      <c r="R882" s="128"/>
      <c r="S882" s="128"/>
      <c r="T882" s="128"/>
      <c r="U882" s="128"/>
      <c r="V882" s="128"/>
      <c r="W882" s="128"/>
      <c r="X882" s="128"/>
      <c r="Y882" s="128"/>
      <c r="Z882" s="128"/>
    </row>
    <row r="883" spans="1:26" ht="12.75" x14ac:dyDescent="0.2">
      <c r="A883" s="128"/>
      <c r="B883" s="128"/>
      <c r="C883" s="128"/>
      <c r="D883" s="121"/>
      <c r="E883" s="180"/>
      <c r="F883" s="121"/>
      <c r="G883" s="161"/>
      <c r="H883" s="128"/>
      <c r="I883" s="128"/>
      <c r="J883" s="128"/>
      <c r="K883" s="128"/>
      <c r="L883" s="126"/>
      <c r="M883" s="128"/>
      <c r="N883" s="128"/>
      <c r="O883" s="128"/>
      <c r="P883" s="128"/>
      <c r="Q883" s="128"/>
      <c r="R883" s="128"/>
      <c r="S883" s="128"/>
      <c r="T883" s="128"/>
      <c r="U883" s="128"/>
      <c r="V883" s="128"/>
      <c r="W883" s="128"/>
      <c r="X883" s="128"/>
      <c r="Y883" s="128"/>
      <c r="Z883" s="128"/>
    </row>
    <row r="884" spans="1:26" ht="12.75" x14ac:dyDescent="0.2">
      <c r="A884" s="128"/>
      <c r="B884" s="128"/>
      <c r="C884" s="128"/>
      <c r="D884" s="121"/>
      <c r="E884" s="180"/>
      <c r="F884" s="121"/>
      <c r="G884" s="161"/>
      <c r="H884" s="128"/>
      <c r="I884" s="128"/>
      <c r="J884" s="128"/>
      <c r="K884" s="128"/>
      <c r="L884" s="126"/>
      <c r="M884" s="128"/>
      <c r="N884" s="128"/>
      <c r="O884" s="128"/>
      <c r="P884" s="128"/>
      <c r="Q884" s="128"/>
      <c r="R884" s="128"/>
      <c r="S884" s="128"/>
      <c r="T884" s="128"/>
      <c r="U884" s="128"/>
      <c r="V884" s="128"/>
      <c r="W884" s="128"/>
      <c r="X884" s="128"/>
      <c r="Y884" s="128"/>
      <c r="Z884" s="128"/>
    </row>
    <row r="885" spans="1:26" ht="12.75" x14ac:dyDescent="0.2">
      <c r="A885" s="128"/>
      <c r="B885" s="128"/>
      <c r="C885" s="128"/>
      <c r="D885" s="121"/>
      <c r="E885" s="180"/>
      <c r="F885" s="121"/>
      <c r="G885" s="161"/>
      <c r="H885" s="128"/>
      <c r="I885" s="128"/>
      <c r="J885" s="128"/>
      <c r="K885" s="128"/>
      <c r="L885" s="126"/>
      <c r="M885" s="128"/>
      <c r="N885" s="128"/>
      <c r="O885" s="128"/>
      <c r="P885" s="128"/>
      <c r="Q885" s="128"/>
      <c r="R885" s="128"/>
      <c r="S885" s="128"/>
      <c r="T885" s="128"/>
      <c r="U885" s="128"/>
      <c r="V885" s="128"/>
      <c r="W885" s="128"/>
      <c r="X885" s="128"/>
      <c r="Y885" s="128"/>
      <c r="Z885" s="128"/>
    </row>
    <row r="886" spans="1:26" ht="12.75" x14ac:dyDescent="0.2">
      <c r="A886" s="128"/>
      <c r="B886" s="128"/>
      <c r="C886" s="128"/>
      <c r="D886" s="121"/>
      <c r="E886" s="180"/>
      <c r="F886" s="121"/>
      <c r="G886" s="161"/>
      <c r="H886" s="128"/>
      <c r="I886" s="128"/>
      <c r="J886" s="128"/>
      <c r="K886" s="128"/>
      <c r="L886" s="126"/>
      <c r="M886" s="128"/>
      <c r="N886" s="128"/>
      <c r="O886" s="128"/>
      <c r="P886" s="128"/>
      <c r="Q886" s="128"/>
      <c r="R886" s="128"/>
      <c r="S886" s="128"/>
      <c r="T886" s="128"/>
      <c r="U886" s="128"/>
      <c r="V886" s="128"/>
      <c r="W886" s="128"/>
      <c r="X886" s="128"/>
      <c r="Y886" s="128"/>
      <c r="Z886" s="128"/>
    </row>
    <row r="887" spans="1:26" ht="12.75" x14ac:dyDescent="0.2">
      <c r="A887" s="128"/>
      <c r="B887" s="128"/>
      <c r="C887" s="128"/>
      <c r="D887" s="121"/>
      <c r="E887" s="180"/>
      <c r="F887" s="121"/>
      <c r="G887" s="161"/>
      <c r="H887" s="128"/>
      <c r="I887" s="128"/>
      <c r="J887" s="128"/>
      <c r="K887" s="128"/>
      <c r="L887" s="126"/>
      <c r="M887" s="128"/>
      <c r="N887" s="128"/>
      <c r="O887" s="128"/>
      <c r="P887" s="128"/>
      <c r="Q887" s="128"/>
      <c r="R887" s="128"/>
      <c r="S887" s="128"/>
      <c r="T887" s="128"/>
      <c r="U887" s="128"/>
      <c r="V887" s="128"/>
      <c r="W887" s="128"/>
      <c r="X887" s="128"/>
      <c r="Y887" s="128"/>
      <c r="Z887" s="128"/>
    </row>
    <row r="888" spans="1:26" ht="12.75" x14ac:dyDescent="0.2">
      <c r="A888" s="128"/>
      <c r="B888" s="128"/>
      <c r="C888" s="128"/>
      <c r="D888" s="121"/>
      <c r="E888" s="180"/>
      <c r="F888" s="121"/>
      <c r="G888" s="161"/>
      <c r="H888" s="128"/>
      <c r="I888" s="128"/>
      <c r="J888" s="128"/>
      <c r="K888" s="128"/>
      <c r="L888" s="126"/>
      <c r="M888" s="128"/>
      <c r="N888" s="128"/>
      <c r="O888" s="128"/>
      <c r="P888" s="128"/>
      <c r="Q888" s="128"/>
      <c r="R888" s="128"/>
      <c r="S888" s="128"/>
      <c r="T888" s="128"/>
      <c r="U888" s="128"/>
      <c r="V888" s="128"/>
      <c r="W888" s="128"/>
      <c r="X888" s="128"/>
      <c r="Y888" s="128"/>
      <c r="Z888" s="128"/>
    </row>
    <row r="889" spans="1:26" ht="12.75" x14ac:dyDescent="0.2">
      <c r="A889" s="128"/>
      <c r="B889" s="128"/>
      <c r="C889" s="128"/>
      <c r="D889" s="121"/>
      <c r="E889" s="180"/>
      <c r="F889" s="121"/>
      <c r="G889" s="161"/>
      <c r="H889" s="128"/>
      <c r="I889" s="128"/>
      <c r="J889" s="128"/>
      <c r="K889" s="128"/>
      <c r="L889" s="126"/>
      <c r="M889" s="128"/>
      <c r="N889" s="128"/>
      <c r="O889" s="128"/>
      <c r="P889" s="128"/>
      <c r="Q889" s="128"/>
      <c r="R889" s="128"/>
      <c r="S889" s="128"/>
      <c r="T889" s="128"/>
      <c r="U889" s="128"/>
      <c r="V889" s="128"/>
      <c r="W889" s="128"/>
      <c r="X889" s="128"/>
      <c r="Y889" s="128"/>
      <c r="Z889" s="128"/>
    </row>
    <row r="890" spans="1:26" ht="12.75" x14ac:dyDescent="0.2">
      <c r="A890" s="128"/>
      <c r="B890" s="128"/>
      <c r="C890" s="128"/>
      <c r="D890" s="121"/>
      <c r="E890" s="180"/>
      <c r="F890" s="121"/>
      <c r="G890" s="161"/>
      <c r="H890" s="128"/>
      <c r="I890" s="128"/>
      <c r="J890" s="128"/>
      <c r="K890" s="128"/>
      <c r="L890" s="126"/>
      <c r="M890" s="128"/>
      <c r="N890" s="128"/>
      <c r="O890" s="128"/>
      <c r="P890" s="128"/>
      <c r="Q890" s="128"/>
      <c r="R890" s="128"/>
      <c r="S890" s="128"/>
      <c r="T890" s="128"/>
      <c r="U890" s="128"/>
      <c r="V890" s="128"/>
      <c r="W890" s="128"/>
      <c r="X890" s="128"/>
      <c r="Y890" s="128"/>
      <c r="Z890" s="128"/>
    </row>
    <row r="891" spans="1:26" ht="12.75" x14ac:dyDescent="0.2">
      <c r="A891" s="128"/>
      <c r="B891" s="128"/>
      <c r="C891" s="128"/>
      <c r="D891" s="121"/>
      <c r="E891" s="180"/>
      <c r="F891" s="121"/>
      <c r="G891" s="161"/>
      <c r="H891" s="128"/>
      <c r="I891" s="128"/>
      <c r="J891" s="128"/>
      <c r="K891" s="128"/>
      <c r="L891" s="126"/>
      <c r="M891" s="128"/>
      <c r="N891" s="128"/>
      <c r="O891" s="128"/>
      <c r="P891" s="128"/>
      <c r="Q891" s="128"/>
      <c r="R891" s="128"/>
      <c r="S891" s="128"/>
      <c r="T891" s="128"/>
      <c r="U891" s="128"/>
      <c r="V891" s="128"/>
      <c r="W891" s="128"/>
      <c r="X891" s="128"/>
      <c r="Y891" s="128"/>
      <c r="Z891" s="128"/>
    </row>
    <row r="892" spans="1:26" ht="12.75" x14ac:dyDescent="0.2">
      <c r="A892" s="128"/>
      <c r="B892" s="128"/>
      <c r="C892" s="128"/>
      <c r="D892" s="121"/>
      <c r="E892" s="180"/>
      <c r="F892" s="121"/>
      <c r="G892" s="161"/>
      <c r="H892" s="128"/>
      <c r="I892" s="128"/>
      <c r="J892" s="128"/>
      <c r="K892" s="128"/>
      <c r="L892" s="126"/>
      <c r="M892" s="128"/>
      <c r="N892" s="128"/>
      <c r="O892" s="128"/>
      <c r="P892" s="128"/>
      <c r="Q892" s="128"/>
      <c r="R892" s="128"/>
      <c r="S892" s="128"/>
      <c r="T892" s="128"/>
      <c r="U892" s="128"/>
      <c r="V892" s="128"/>
      <c r="W892" s="128"/>
      <c r="X892" s="128"/>
      <c r="Y892" s="128"/>
      <c r="Z892" s="128"/>
    </row>
    <row r="893" spans="1:26" ht="12.75" x14ac:dyDescent="0.2">
      <c r="A893" s="128"/>
      <c r="B893" s="128"/>
      <c r="C893" s="128"/>
      <c r="D893" s="121"/>
      <c r="E893" s="180"/>
      <c r="F893" s="121"/>
      <c r="G893" s="161"/>
      <c r="H893" s="128"/>
      <c r="I893" s="128"/>
      <c r="J893" s="128"/>
      <c r="K893" s="128"/>
      <c r="L893" s="126"/>
      <c r="M893" s="128"/>
      <c r="N893" s="128"/>
      <c r="O893" s="128"/>
      <c r="P893" s="128"/>
      <c r="Q893" s="128"/>
      <c r="R893" s="128"/>
      <c r="S893" s="128"/>
      <c r="T893" s="128"/>
      <c r="U893" s="128"/>
      <c r="V893" s="128"/>
      <c r="W893" s="128"/>
      <c r="X893" s="128"/>
      <c r="Y893" s="128"/>
      <c r="Z893" s="128"/>
    </row>
    <row r="894" spans="1:26" ht="12.75" x14ac:dyDescent="0.2">
      <c r="A894" s="128"/>
      <c r="B894" s="128"/>
      <c r="C894" s="128"/>
      <c r="D894" s="121"/>
      <c r="E894" s="180"/>
      <c r="F894" s="121"/>
      <c r="G894" s="161"/>
      <c r="H894" s="128"/>
      <c r="I894" s="128"/>
      <c r="J894" s="128"/>
      <c r="K894" s="128"/>
      <c r="L894" s="126"/>
      <c r="M894" s="128"/>
      <c r="N894" s="128"/>
      <c r="O894" s="128"/>
      <c r="P894" s="128"/>
      <c r="Q894" s="128"/>
      <c r="R894" s="128"/>
      <c r="S894" s="128"/>
      <c r="T894" s="128"/>
      <c r="U894" s="128"/>
      <c r="V894" s="128"/>
      <c r="W894" s="128"/>
      <c r="X894" s="128"/>
      <c r="Y894" s="128"/>
      <c r="Z894" s="128"/>
    </row>
    <row r="895" spans="1:26" ht="12.75" x14ac:dyDescent="0.2">
      <c r="A895" s="128"/>
      <c r="B895" s="128"/>
      <c r="C895" s="128"/>
      <c r="D895" s="121"/>
      <c r="E895" s="180"/>
      <c r="F895" s="121"/>
      <c r="G895" s="161"/>
      <c r="H895" s="128"/>
      <c r="I895" s="128"/>
      <c r="J895" s="128"/>
      <c r="K895" s="128"/>
      <c r="L895" s="126"/>
      <c r="M895" s="128"/>
      <c r="N895" s="128"/>
      <c r="O895" s="128"/>
      <c r="P895" s="128"/>
      <c r="Q895" s="128"/>
      <c r="R895" s="128"/>
      <c r="S895" s="128"/>
      <c r="T895" s="128"/>
      <c r="U895" s="128"/>
      <c r="V895" s="128"/>
      <c r="W895" s="128"/>
      <c r="X895" s="128"/>
      <c r="Y895" s="128"/>
      <c r="Z895" s="128"/>
    </row>
    <row r="896" spans="1:26" ht="12.75" x14ac:dyDescent="0.2">
      <c r="A896" s="128"/>
      <c r="B896" s="128"/>
      <c r="C896" s="128"/>
      <c r="D896" s="121"/>
      <c r="E896" s="180"/>
      <c r="F896" s="121"/>
      <c r="G896" s="161"/>
      <c r="H896" s="128"/>
      <c r="I896" s="128"/>
      <c r="J896" s="128"/>
      <c r="K896" s="128"/>
      <c r="L896" s="126"/>
      <c r="M896" s="128"/>
      <c r="N896" s="128"/>
      <c r="O896" s="128"/>
      <c r="P896" s="128"/>
      <c r="Q896" s="128"/>
      <c r="R896" s="128"/>
      <c r="S896" s="128"/>
      <c r="T896" s="128"/>
      <c r="U896" s="128"/>
      <c r="V896" s="128"/>
      <c r="W896" s="128"/>
      <c r="X896" s="128"/>
      <c r="Y896" s="128"/>
      <c r="Z896" s="128"/>
    </row>
    <row r="897" spans="1:26" ht="12.75" x14ac:dyDescent="0.2">
      <c r="A897" s="128"/>
      <c r="B897" s="128"/>
      <c r="C897" s="128"/>
      <c r="D897" s="121"/>
      <c r="E897" s="180"/>
      <c r="F897" s="121"/>
      <c r="G897" s="161"/>
      <c r="H897" s="128"/>
      <c r="I897" s="128"/>
      <c r="J897" s="128"/>
      <c r="K897" s="128"/>
      <c r="L897" s="126"/>
      <c r="M897" s="128"/>
      <c r="N897" s="128"/>
      <c r="O897" s="128"/>
      <c r="P897" s="128"/>
      <c r="Q897" s="128"/>
      <c r="R897" s="128"/>
      <c r="S897" s="128"/>
      <c r="T897" s="128"/>
      <c r="U897" s="128"/>
      <c r="V897" s="128"/>
      <c r="W897" s="128"/>
      <c r="X897" s="128"/>
      <c r="Y897" s="128"/>
      <c r="Z897" s="128"/>
    </row>
    <row r="898" spans="1:26" ht="12.75" x14ac:dyDescent="0.2">
      <c r="A898" s="128"/>
      <c r="B898" s="128"/>
      <c r="C898" s="128"/>
      <c r="D898" s="121"/>
      <c r="E898" s="180"/>
      <c r="F898" s="121"/>
      <c r="G898" s="161"/>
      <c r="H898" s="128"/>
      <c r="I898" s="128"/>
      <c r="J898" s="128"/>
      <c r="K898" s="128"/>
      <c r="L898" s="126"/>
      <c r="M898" s="128"/>
      <c r="N898" s="128"/>
      <c r="O898" s="128"/>
      <c r="P898" s="128"/>
      <c r="Q898" s="128"/>
      <c r="R898" s="128"/>
      <c r="S898" s="128"/>
      <c r="T898" s="128"/>
      <c r="U898" s="128"/>
      <c r="V898" s="128"/>
      <c r="W898" s="128"/>
      <c r="X898" s="128"/>
      <c r="Y898" s="128"/>
      <c r="Z898" s="128"/>
    </row>
    <row r="899" spans="1:26" ht="12.75" x14ac:dyDescent="0.2">
      <c r="A899" s="128"/>
      <c r="B899" s="128"/>
      <c r="C899" s="128"/>
      <c r="D899" s="121"/>
      <c r="E899" s="180"/>
      <c r="F899" s="121"/>
      <c r="G899" s="161"/>
      <c r="H899" s="128"/>
      <c r="I899" s="128"/>
      <c r="J899" s="128"/>
      <c r="K899" s="128"/>
      <c r="L899" s="126"/>
      <c r="M899" s="128"/>
      <c r="N899" s="128"/>
      <c r="O899" s="128"/>
      <c r="P899" s="128"/>
      <c r="Q899" s="128"/>
      <c r="R899" s="128"/>
      <c r="S899" s="128"/>
      <c r="T899" s="128"/>
      <c r="U899" s="128"/>
      <c r="V899" s="128"/>
      <c r="W899" s="128"/>
      <c r="X899" s="128"/>
      <c r="Y899" s="128"/>
      <c r="Z899" s="128"/>
    </row>
    <row r="900" spans="1:26" ht="12.75" x14ac:dyDescent="0.2">
      <c r="A900" s="128"/>
      <c r="B900" s="128"/>
      <c r="C900" s="128"/>
      <c r="D900" s="121"/>
      <c r="E900" s="180"/>
      <c r="F900" s="121"/>
      <c r="G900" s="161"/>
      <c r="H900" s="128"/>
      <c r="I900" s="128"/>
      <c r="J900" s="128"/>
      <c r="K900" s="128"/>
      <c r="L900" s="126"/>
      <c r="M900" s="128"/>
      <c r="N900" s="128"/>
      <c r="O900" s="128"/>
      <c r="P900" s="128"/>
      <c r="Q900" s="128"/>
      <c r="R900" s="128"/>
      <c r="S900" s="128"/>
      <c r="T900" s="128"/>
      <c r="U900" s="128"/>
      <c r="V900" s="128"/>
      <c r="W900" s="128"/>
      <c r="X900" s="128"/>
      <c r="Y900" s="128"/>
      <c r="Z900" s="128"/>
    </row>
    <row r="901" spans="1:26" ht="12.75" x14ac:dyDescent="0.2">
      <c r="A901" s="128"/>
      <c r="B901" s="128"/>
      <c r="C901" s="128"/>
      <c r="D901" s="121"/>
      <c r="E901" s="180"/>
      <c r="F901" s="121"/>
      <c r="G901" s="161"/>
      <c r="H901" s="128"/>
      <c r="I901" s="128"/>
      <c r="J901" s="128"/>
      <c r="K901" s="128"/>
      <c r="L901" s="126"/>
      <c r="M901" s="128"/>
      <c r="N901" s="128"/>
      <c r="O901" s="128"/>
      <c r="P901" s="128"/>
      <c r="Q901" s="128"/>
      <c r="R901" s="128"/>
      <c r="S901" s="128"/>
      <c r="T901" s="128"/>
      <c r="U901" s="128"/>
      <c r="V901" s="128"/>
      <c r="W901" s="128"/>
      <c r="X901" s="128"/>
      <c r="Y901" s="128"/>
      <c r="Z901" s="128"/>
    </row>
    <row r="902" spans="1:26" ht="12.75" x14ac:dyDescent="0.2">
      <c r="A902" s="128"/>
      <c r="B902" s="128"/>
      <c r="C902" s="128"/>
      <c r="D902" s="121"/>
      <c r="E902" s="180"/>
      <c r="F902" s="121"/>
      <c r="G902" s="161"/>
      <c r="H902" s="128"/>
      <c r="I902" s="128"/>
      <c r="J902" s="128"/>
      <c r="K902" s="128"/>
      <c r="L902" s="126"/>
      <c r="M902" s="128"/>
      <c r="N902" s="128"/>
      <c r="O902" s="128"/>
      <c r="P902" s="128"/>
      <c r="Q902" s="128"/>
      <c r="R902" s="128"/>
      <c r="S902" s="128"/>
      <c r="T902" s="128"/>
      <c r="U902" s="128"/>
      <c r="V902" s="128"/>
      <c r="W902" s="128"/>
      <c r="X902" s="128"/>
      <c r="Y902" s="128"/>
      <c r="Z902" s="128"/>
    </row>
    <row r="903" spans="1:26" ht="12.75" x14ac:dyDescent="0.2">
      <c r="A903" s="128"/>
      <c r="B903" s="128"/>
      <c r="C903" s="128"/>
      <c r="D903" s="121"/>
      <c r="E903" s="180"/>
      <c r="F903" s="121"/>
      <c r="G903" s="161"/>
      <c r="H903" s="128"/>
      <c r="I903" s="128"/>
      <c r="J903" s="128"/>
      <c r="K903" s="128"/>
      <c r="L903" s="126"/>
      <c r="M903" s="128"/>
      <c r="N903" s="128"/>
      <c r="O903" s="128"/>
      <c r="P903" s="128"/>
      <c r="Q903" s="128"/>
      <c r="R903" s="128"/>
      <c r="S903" s="128"/>
      <c r="T903" s="128"/>
      <c r="U903" s="128"/>
      <c r="V903" s="128"/>
      <c r="W903" s="128"/>
      <c r="X903" s="128"/>
      <c r="Y903" s="128"/>
      <c r="Z903" s="128"/>
    </row>
    <row r="904" spans="1:26" ht="12.75" x14ac:dyDescent="0.2">
      <c r="A904" s="128"/>
      <c r="B904" s="128"/>
      <c r="C904" s="128"/>
      <c r="D904" s="121"/>
      <c r="E904" s="180"/>
      <c r="F904" s="121"/>
      <c r="G904" s="161"/>
      <c r="H904" s="128"/>
      <c r="I904" s="128"/>
      <c r="J904" s="128"/>
      <c r="K904" s="128"/>
      <c r="L904" s="126"/>
      <c r="M904" s="128"/>
      <c r="N904" s="128"/>
      <c r="O904" s="128"/>
      <c r="P904" s="128"/>
      <c r="Q904" s="128"/>
      <c r="R904" s="128"/>
      <c r="S904" s="128"/>
      <c r="T904" s="128"/>
      <c r="U904" s="128"/>
      <c r="V904" s="128"/>
      <c r="W904" s="128"/>
      <c r="X904" s="128"/>
      <c r="Y904" s="128"/>
      <c r="Z904" s="128"/>
    </row>
    <row r="905" spans="1:26" ht="12.75" x14ac:dyDescent="0.2">
      <c r="A905" s="128"/>
      <c r="B905" s="128"/>
      <c r="C905" s="128"/>
      <c r="D905" s="121"/>
      <c r="E905" s="180"/>
      <c r="F905" s="121"/>
      <c r="G905" s="161"/>
      <c r="H905" s="128"/>
      <c r="I905" s="128"/>
      <c r="J905" s="128"/>
      <c r="K905" s="128"/>
      <c r="L905" s="126"/>
      <c r="M905" s="128"/>
      <c r="N905" s="128"/>
      <c r="O905" s="128"/>
      <c r="P905" s="128"/>
      <c r="Q905" s="128"/>
      <c r="R905" s="128"/>
      <c r="S905" s="128"/>
      <c r="T905" s="128"/>
      <c r="U905" s="128"/>
      <c r="V905" s="128"/>
      <c r="W905" s="128"/>
      <c r="X905" s="128"/>
      <c r="Y905" s="128"/>
      <c r="Z905" s="128"/>
    </row>
    <row r="906" spans="1:26" ht="12.75" x14ac:dyDescent="0.2">
      <c r="A906" s="128"/>
      <c r="B906" s="128"/>
      <c r="C906" s="128"/>
      <c r="D906" s="121"/>
      <c r="E906" s="180"/>
      <c r="F906" s="121"/>
      <c r="G906" s="161"/>
      <c r="H906" s="128"/>
      <c r="I906" s="128"/>
      <c r="J906" s="128"/>
      <c r="K906" s="128"/>
      <c r="L906" s="126"/>
      <c r="M906" s="128"/>
      <c r="N906" s="128"/>
      <c r="O906" s="128"/>
      <c r="P906" s="128"/>
      <c r="Q906" s="128"/>
      <c r="R906" s="128"/>
      <c r="S906" s="128"/>
      <c r="T906" s="128"/>
      <c r="U906" s="128"/>
      <c r="V906" s="128"/>
      <c r="W906" s="128"/>
      <c r="X906" s="128"/>
      <c r="Y906" s="128"/>
      <c r="Z906" s="128"/>
    </row>
    <row r="907" spans="1:26" ht="12.75" x14ac:dyDescent="0.2">
      <c r="A907" s="128"/>
      <c r="B907" s="128"/>
      <c r="C907" s="128"/>
      <c r="D907" s="121"/>
      <c r="E907" s="180"/>
      <c r="F907" s="121"/>
      <c r="G907" s="161"/>
      <c r="H907" s="128"/>
      <c r="I907" s="128"/>
      <c r="J907" s="128"/>
      <c r="K907" s="128"/>
      <c r="L907" s="126"/>
      <c r="M907" s="128"/>
      <c r="N907" s="128"/>
      <c r="O907" s="128"/>
      <c r="P907" s="128"/>
      <c r="Q907" s="128"/>
      <c r="R907" s="128"/>
      <c r="S907" s="128"/>
      <c r="T907" s="128"/>
      <c r="U907" s="128"/>
      <c r="V907" s="128"/>
      <c r="W907" s="128"/>
      <c r="X907" s="128"/>
      <c r="Y907" s="128"/>
      <c r="Z907" s="128"/>
    </row>
    <row r="908" spans="1:26" ht="12.75" x14ac:dyDescent="0.2">
      <c r="A908" s="128"/>
      <c r="B908" s="128"/>
      <c r="C908" s="128"/>
      <c r="D908" s="121"/>
      <c r="E908" s="180"/>
      <c r="F908" s="121"/>
      <c r="G908" s="161"/>
      <c r="H908" s="128"/>
      <c r="I908" s="128"/>
      <c r="J908" s="128"/>
      <c r="K908" s="128"/>
      <c r="L908" s="126"/>
      <c r="M908" s="128"/>
      <c r="N908" s="128"/>
      <c r="O908" s="128"/>
      <c r="P908" s="128"/>
      <c r="Q908" s="128"/>
      <c r="R908" s="128"/>
      <c r="S908" s="128"/>
      <c r="T908" s="128"/>
      <c r="U908" s="128"/>
      <c r="V908" s="128"/>
      <c r="W908" s="128"/>
      <c r="X908" s="128"/>
      <c r="Y908" s="128"/>
      <c r="Z908" s="128"/>
    </row>
    <row r="909" spans="1:26" ht="12.75" x14ac:dyDescent="0.2">
      <c r="A909" s="128"/>
      <c r="B909" s="128"/>
      <c r="C909" s="128"/>
      <c r="D909" s="121"/>
      <c r="E909" s="180"/>
      <c r="F909" s="121"/>
      <c r="G909" s="161"/>
      <c r="H909" s="128"/>
      <c r="I909" s="128"/>
      <c r="J909" s="128"/>
      <c r="K909" s="128"/>
      <c r="L909" s="126"/>
      <c r="M909" s="128"/>
      <c r="N909" s="128"/>
      <c r="O909" s="128"/>
      <c r="P909" s="128"/>
      <c r="Q909" s="128"/>
      <c r="R909" s="128"/>
      <c r="S909" s="128"/>
      <c r="T909" s="128"/>
      <c r="U909" s="128"/>
      <c r="V909" s="128"/>
      <c r="W909" s="128"/>
      <c r="X909" s="128"/>
      <c r="Y909" s="128"/>
      <c r="Z909" s="128"/>
    </row>
    <row r="910" spans="1:26" ht="12.75" x14ac:dyDescent="0.2">
      <c r="A910" s="128"/>
      <c r="B910" s="128"/>
      <c r="C910" s="128"/>
      <c r="D910" s="121"/>
      <c r="E910" s="180"/>
      <c r="F910" s="121"/>
      <c r="G910" s="161"/>
      <c r="H910" s="128"/>
      <c r="I910" s="128"/>
      <c r="J910" s="128"/>
      <c r="K910" s="128"/>
      <c r="L910" s="126"/>
      <c r="M910" s="128"/>
      <c r="N910" s="128"/>
      <c r="O910" s="128"/>
      <c r="P910" s="128"/>
      <c r="Q910" s="128"/>
      <c r="R910" s="128"/>
      <c r="S910" s="128"/>
      <c r="T910" s="128"/>
      <c r="U910" s="128"/>
      <c r="V910" s="128"/>
      <c r="W910" s="128"/>
      <c r="X910" s="128"/>
      <c r="Y910" s="128"/>
      <c r="Z910" s="128"/>
    </row>
    <row r="911" spans="1:26" ht="12.75" x14ac:dyDescent="0.2">
      <c r="A911" s="128"/>
      <c r="B911" s="128"/>
      <c r="C911" s="128"/>
      <c r="D911" s="121"/>
      <c r="E911" s="180"/>
      <c r="F911" s="121"/>
      <c r="G911" s="161"/>
      <c r="H911" s="128"/>
      <c r="I911" s="128"/>
      <c r="J911" s="128"/>
      <c r="K911" s="128"/>
      <c r="L911" s="126"/>
      <c r="M911" s="128"/>
      <c r="N911" s="128"/>
      <c r="O911" s="128"/>
      <c r="P911" s="128"/>
      <c r="Q911" s="128"/>
      <c r="R911" s="128"/>
      <c r="S911" s="128"/>
      <c r="T911" s="128"/>
      <c r="U911" s="128"/>
      <c r="V911" s="128"/>
      <c r="W911" s="128"/>
      <c r="X911" s="128"/>
      <c r="Y911" s="128"/>
      <c r="Z911" s="128"/>
    </row>
    <row r="912" spans="1:26" ht="12.75" x14ac:dyDescent="0.2">
      <c r="A912" s="128"/>
      <c r="B912" s="128"/>
      <c r="C912" s="128"/>
      <c r="D912" s="121"/>
      <c r="E912" s="180"/>
      <c r="F912" s="121"/>
      <c r="G912" s="161"/>
      <c r="H912" s="128"/>
      <c r="I912" s="128"/>
      <c r="J912" s="128"/>
      <c r="K912" s="128"/>
      <c r="L912" s="126"/>
      <c r="M912" s="128"/>
      <c r="N912" s="128"/>
      <c r="O912" s="128"/>
      <c r="P912" s="128"/>
      <c r="Q912" s="128"/>
      <c r="R912" s="128"/>
      <c r="S912" s="128"/>
      <c r="T912" s="128"/>
      <c r="U912" s="128"/>
      <c r="V912" s="128"/>
      <c r="W912" s="128"/>
      <c r="X912" s="128"/>
      <c r="Y912" s="128"/>
      <c r="Z912" s="128"/>
    </row>
    <row r="913" spans="1:26" ht="12.75" x14ac:dyDescent="0.2">
      <c r="A913" s="128"/>
      <c r="B913" s="128"/>
      <c r="C913" s="128"/>
      <c r="D913" s="121"/>
      <c r="E913" s="180"/>
      <c r="F913" s="121"/>
      <c r="G913" s="161"/>
      <c r="H913" s="128"/>
      <c r="I913" s="128"/>
      <c r="J913" s="128"/>
      <c r="K913" s="128"/>
      <c r="L913" s="126"/>
      <c r="M913" s="128"/>
      <c r="N913" s="128"/>
      <c r="O913" s="128"/>
      <c r="P913" s="128"/>
      <c r="Q913" s="128"/>
      <c r="R913" s="128"/>
      <c r="S913" s="128"/>
      <c r="T913" s="128"/>
      <c r="U913" s="128"/>
      <c r="V913" s="128"/>
      <c r="W913" s="128"/>
      <c r="X913" s="128"/>
      <c r="Y913" s="128"/>
      <c r="Z913" s="128"/>
    </row>
    <row r="914" spans="1:26" ht="12.75" x14ac:dyDescent="0.2">
      <c r="A914" s="128"/>
      <c r="B914" s="128"/>
      <c r="C914" s="128"/>
      <c r="D914" s="121"/>
      <c r="E914" s="180"/>
      <c r="F914" s="121"/>
      <c r="G914" s="161"/>
      <c r="H914" s="128"/>
      <c r="I914" s="128"/>
      <c r="J914" s="128"/>
      <c r="K914" s="128"/>
      <c r="L914" s="126"/>
      <c r="M914" s="128"/>
      <c r="N914" s="128"/>
      <c r="O914" s="128"/>
      <c r="P914" s="128"/>
      <c r="Q914" s="128"/>
      <c r="R914" s="128"/>
      <c r="S914" s="128"/>
      <c r="T914" s="128"/>
      <c r="U914" s="128"/>
      <c r="V914" s="128"/>
      <c r="W914" s="128"/>
      <c r="X914" s="128"/>
      <c r="Y914" s="128"/>
      <c r="Z914" s="128"/>
    </row>
    <row r="915" spans="1:26" ht="12.75" x14ac:dyDescent="0.2">
      <c r="A915" s="128"/>
      <c r="B915" s="128"/>
      <c r="C915" s="128"/>
      <c r="D915" s="121"/>
      <c r="E915" s="180"/>
      <c r="F915" s="121"/>
      <c r="G915" s="161"/>
      <c r="H915" s="128"/>
      <c r="I915" s="128"/>
      <c r="J915" s="128"/>
      <c r="K915" s="128"/>
      <c r="L915" s="126"/>
      <c r="M915" s="128"/>
      <c r="N915" s="128"/>
      <c r="O915" s="128"/>
      <c r="P915" s="128"/>
      <c r="Q915" s="128"/>
      <c r="R915" s="128"/>
      <c r="S915" s="128"/>
      <c r="T915" s="128"/>
      <c r="U915" s="128"/>
      <c r="V915" s="128"/>
      <c r="W915" s="128"/>
      <c r="X915" s="128"/>
      <c r="Y915" s="128"/>
      <c r="Z915" s="128"/>
    </row>
    <row r="916" spans="1:26" ht="12.75" x14ac:dyDescent="0.2">
      <c r="A916" s="128"/>
      <c r="B916" s="128"/>
      <c r="C916" s="128"/>
      <c r="D916" s="121"/>
      <c r="E916" s="180"/>
      <c r="F916" s="121"/>
      <c r="G916" s="161"/>
      <c r="H916" s="128"/>
      <c r="I916" s="128"/>
      <c r="J916" s="128"/>
      <c r="K916" s="128"/>
      <c r="L916" s="126"/>
      <c r="M916" s="128"/>
      <c r="N916" s="128"/>
      <c r="O916" s="128"/>
      <c r="P916" s="128"/>
      <c r="Q916" s="128"/>
      <c r="R916" s="128"/>
      <c r="S916" s="128"/>
      <c r="T916" s="128"/>
      <c r="U916" s="128"/>
      <c r="V916" s="128"/>
      <c r="W916" s="128"/>
      <c r="X916" s="128"/>
      <c r="Y916" s="128"/>
      <c r="Z916" s="128"/>
    </row>
    <row r="917" spans="1:26" ht="12.75" x14ac:dyDescent="0.2">
      <c r="A917" s="128"/>
      <c r="B917" s="128"/>
      <c r="C917" s="128"/>
      <c r="D917" s="121"/>
      <c r="E917" s="180"/>
      <c r="F917" s="121"/>
      <c r="G917" s="161"/>
      <c r="H917" s="128"/>
      <c r="I917" s="128"/>
      <c r="J917" s="128"/>
      <c r="K917" s="128"/>
      <c r="L917" s="126"/>
      <c r="M917" s="128"/>
      <c r="N917" s="128"/>
      <c r="O917" s="128"/>
      <c r="P917" s="128"/>
      <c r="Q917" s="128"/>
      <c r="R917" s="128"/>
      <c r="S917" s="128"/>
      <c r="T917" s="128"/>
      <c r="U917" s="128"/>
      <c r="V917" s="128"/>
      <c r="W917" s="128"/>
      <c r="X917" s="128"/>
      <c r="Y917" s="128"/>
      <c r="Z917" s="128"/>
    </row>
    <row r="918" spans="1:26" ht="12.75" x14ac:dyDescent="0.2">
      <c r="A918" s="128"/>
      <c r="B918" s="128"/>
      <c r="C918" s="128"/>
      <c r="D918" s="121"/>
      <c r="E918" s="180"/>
      <c r="F918" s="121"/>
      <c r="G918" s="161"/>
      <c r="H918" s="128"/>
      <c r="I918" s="128"/>
      <c r="J918" s="128"/>
      <c r="K918" s="128"/>
      <c r="L918" s="126"/>
      <c r="M918" s="128"/>
      <c r="N918" s="128"/>
      <c r="O918" s="128"/>
      <c r="P918" s="128"/>
      <c r="Q918" s="128"/>
      <c r="R918" s="128"/>
      <c r="S918" s="128"/>
      <c r="T918" s="128"/>
      <c r="U918" s="128"/>
      <c r="V918" s="128"/>
      <c r="W918" s="128"/>
      <c r="X918" s="128"/>
      <c r="Y918" s="128"/>
      <c r="Z918" s="128"/>
    </row>
    <row r="919" spans="1:26" ht="12.75" x14ac:dyDescent="0.2">
      <c r="A919" s="128"/>
      <c r="B919" s="128"/>
      <c r="C919" s="128"/>
      <c r="D919" s="121"/>
      <c r="E919" s="180"/>
      <c r="F919" s="121"/>
      <c r="G919" s="161"/>
      <c r="H919" s="128"/>
      <c r="I919" s="128"/>
      <c r="J919" s="128"/>
      <c r="K919" s="128"/>
      <c r="L919" s="126"/>
      <c r="M919" s="128"/>
      <c r="N919" s="128"/>
      <c r="O919" s="128"/>
      <c r="P919" s="128"/>
      <c r="Q919" s="128"/>
      <c r="R919" s="128"/>
      <c r="S919" s="128"/>
      <c r="T919" s="128"/>
      <c r="U919" s="128"/>
      <c r="V919" s="128"/>
      <c r="W919" s="128"/>
      <c r="X919" s="128"/>
      <c r="Y919" s="128"/>
      <c r="Z919" s="128"/>
    </row>
    <row r="920" spans="1:26" ht="12.75" x14ac:dyDescent="0.2">
      <c r="A920" s="128"/>
      <c r="B920" s="128"/>
      <c r="C920" s="128"/>
      <c r="D920" s="121"/>
      <c r="E920" s="180"/>
      <c r="F920" s="121"/>
      <c r="G920" s="161"/>
      <c r="H920" s="128"/>
      <c r="I920" s="128"/>
      <c r="J920" s="128"/>
      <c r="K920" s="128"/>
      <c r="L920" s="126"/>
      <c r="M920" s="128"/>
      <c r="N920" s="128"/>
      <c r="O920" s="128"/>
      <c r="P920" s="128"/>
      <c r="Q920" s="128"/>
      <c r="R920" s="128"/>
      <c r="S920" s="128"/>
      <c r="T920" s="128"/>
      <c r="U920" s="128"/>
      <c r="V920" s="128"/>
      <c r="W920" s="128"/>
      <c r="X920" s="128"/>
      <c r="Y920" s="128"/>
      <c r="Z920" s="128"/>
    </row>
    <row r="921" spans="1:26" ht="12.75" x14ac:dyDescent="0.2">
      <c r="A921" s="128"/>
      <c r="B921" s="128"/>
      <c r="C921" s="128"/>
      <c r="D921" s="121"/>
      <c r="E921" s="180"/>
      <c r="F921" s="121"/>
      <c r="G921" s="161"/>
      <c r="H921" s="128"/>
      <c r="I921" s="128"/>
      <c r="J921" s="128"/>
      <c r="K921" s="128"/>
      <c r="L921" s="126"/>
      <c r="M921" s="128"/>
      <c r="N921" s="128"/>
      <c r="O921" s="128"/>
      <c r="P921" s="128"/>
      <c r="Q921" s="128"/>
      <c r="R921" s="128"/>
      <c r="S921" s="128"/>
      <c r="T921" s="128"/>
      <c r="U921" s="128"/>
      <c r="V921" s="128"/>
      <c r="W921" s="128"/>
      <c r="X921" s="128"/>
      <c r="Y921" s="128"/>
      <c r="Z921" s="128"/>
    </row>
    <row r="922" spans="1:26" ht="12.75" x14ac:dyDescent="0.2">
      <c r="A922" s="128"/>
      <c r="B922" s="128"/>
      <c r="C922" s="128"/>
      <c r="D922" s="121"/>
      <c r="E922" s="180"/>
      <c r="F922" s="121"/>
      <c r="G922" s="161"/>
      <c r="H922" s="128"/>
      <c r="I922" s="128"/>
      <c r="J922" s="128"/>
      <c r="K922" s="128"/>
      <c r="L922" s="126"/>
      <c r="M922" s="128"/>
      <c r="N922" s="128"/>
      <c r="O922" s="128"/>
      <c r="P922" s="128"/>
      <c r="Q922" s="128"/>
      <c r="R922" s="128"/>
      <c r="S922" s="128"/>
      <c r="T922" s="128"/>
      <c r="U922" s="128"/>
      <c r="V922" s="128"/>
      <c r="W922" s="128"/>
      <c r="X922" s="128"/>
      <c r="Y922" s="128"/>
      <c r="Z922" s="128"/>
    </row>
    <row r="923" spans="1:26" ht="12.75" x14ac:dyDescent="0.2">
      <c r="A923" s="128"/>
      <c r="B923" s="128"/>
      <c r="C923" s="128"/>
      <c r="D923" s="121"/>
      <c r="E923" s="180"/>
      <c r="F923" s="121"/>
      <c r="G923" s="161"/>
      <c r="H923" s="128"/>
      <c r="I923" s="128"/>
      <c r="J923" s="128"/>
      <c r="K923" s="128"/>
      <c r="L923" s="126"/>
      <c r="M923" s="128"/>
      <c r="N923" s="128"/>
      <c r="O923" s="128"/>
      <c r="P923" s="128"/>
      <c r="Q923" s="128"/>
      <c r="R923" s="128"/>
      <c r="S923" s="128"/>
      <c r="T923" s="128"/>
      <c r="U923" s="128"/>
      <c r="V923" s="128"/>
      <c r="W923" s="128"/>
      <c r="X923" s="128"/>
      <c r="Y923" s="128"/>
      <c r="Z923" s="128"/>
    </row>
    <row r="924" spans="1:26" ht="12.75" x14ac:dyDescent="0.2">
      <c r="A924" s="128"/>
      <c r="B924" s="128"/>
      <c r="C924" s="128"/>
      <c r="D924" s="121"/>
      <c r="E924" s="180"/>
      <c r="F924" s="121"/>
      <c r="G924" s="161"/>
      <c r="H924" s="128"/>
      <c r="I924" s="128"/>
      <c r="J924" s="128"/>
      <c r="K924" s="128"/>
      <c r="L924" s="126"/>
      <c r="M924" s="128"/>
      <c r="N924" s="128"/>
      <c r="O924" s="128"/>
      <c r="P924" s="128"/>
      <c r="Q924" s="128"/>
      <c r="R924" s="128"/>
      <c r="S924" s="128"/>
      <c r="T924" s="128"/>
      <c r="U924" s="128"/>
      <c r="V924" s="128"/>
      <c r="W924" s="128"/>
      <c r="X924" s="128"/>
      <c r="Y924" s="128"/>
      <c r="Z924" s="128"/>
    </row>
    <row r="925" spans="1:26" ht="12.75" x14ac:dyDescent="0.2">
      <c r="A925" s="128"/>
      <c r="B925" s="128"/>
      <c r="C925" s="128"/>
      <c r="D925" s="121"/>
      <c r="E925" s="180"/>
      <c r="F925" s="121"/>
      <c r="G925" s="161"/>
      <c r="H925" s="128"/>
      <c r="I925" s="128"/>
      <c r="J925" s="128"/>
      <c r="K925" s="128"/>
      <c r="L925" s="126"/>
      <c r="M925" s="128"/>
      <c r="N925" s="128"/>
      <c r="O925" s="128"/>
      <c r="P925" s="128"/>
      <c r="Q925" s="128"/>
      <c r="R925" s="128"/>
      <c r="S925" s="128"/>
      <c r="T925" s="128"/>
      <c r="U925" s="128"/>
      <c r="V925" s="128"/>
      <c r="W925" s="128"/>
      <c r="X925" s="128"/>
      <c r="Y925" s="128"/>
      <c r="Z925" s="128"/>
    </row>
    <row r="926" spans="1:26" ht="12.75" x14ac:dyDescent="0.2">
      <c r="A926" s="128"/>
      <c r="B926" s="128"/>
      <c r="C926" s="128"/>
      <c r="D926" s="121"/>
      <c r="E926" s="180"/>
      <c r="F926" s="121"/>
      <c r="G926" s="161"/>
      <c r="H926" s="128"/>
      <c r="I926" s="128"/>
      <c r="J926" s="128"/>
      <c r="K926" s="128"/>
      <c r="L926" s="126"/>
      <c r="M926" s="128"/>
      <c r="N926" s="128"/>
      <c r="O926" s="128"/>
      <c r="P926" s="128"/>
      <c r="Q926" s="128"/>
      <c r="R926" s="128"/>
      <c r="S926" s="128"/>
      <c r="T926" s="128"/>
      <c r="U926" s="128"/>
      <c r="V926" s="128"/>
      <c r="W926" s="128"/>
      <c r="X926" s="128"/>
      <c r="Y926" s="128"/>
      <c r="Z926" s="128"/>
    </row>
    <row r="927" spans="1:26" ht="12.75" x14ac:dyDescent="0.2">
      <c r="A927" s="128"/>
      <c r="B927" s="128"/>
      <c r="C927" s="128"/>
      <c r="D927" s="121"/>
      <c r="E927" s="180"/>
      <c r="F927" s="121"/>
      <c r="G927" s="161"/>
      <c r="H927" s="128"/>
      <c r="I927" s="128"/>
      <c r="J927" s="128"/>
      <c r="K927" s="128"/>
      <c r="L927" s="126"/>
      <c r="M927" s="128"/>
      <c r="N927" s="128"/>
      <c r="O927" s="128"/>
      <c r="P927" s="128"/>
      <c r="Q927" s="128"/>
      <c r="R927" s="128"/>
      <c r="S927" s="128"/>
      <c r="T927" s="128"/>
      <c r="U927" s="128"/>
      <c r="V927" s="128"/>
      <c r="W927" s="128"/>
      <c r="X927" s="128"/>
      <c r="Y927" s="128"/>
      <c r="Z927" s="128"/>
    </row>
    <row r="928" spans="1:26" ht="12.75" x14ac:dyDescent="0.2">
      <c r="A928" s="128"/>
      <c r="B928" s="128"/>
      <c r="C928" s="128"/>
      <c r="D928" s="121"/>
      <c r="E928" s="180"/>
      <c r="F928" s="121"/>
      <c r="G928" s="161"/>
      <c r="H928" s="128"/>
      <c r="I928" s="128"/>
      <c r="J928" s="128"/>
      <c r="K928" s="128"/>
      <c r="L928" s="126"/>
      <c r="M928" s="128"/>
      <c r="N928" s="128"/>
      <c r="O928" s="128"/>
      <c r="P928" s="128"/>
      <c r="Q928" s="128"/>
      <c r="R928" s="128"/>
      <c r="S928" s="128"/>
      <c r="T928" s="128"/>
      <c r="U928" s="128"/>
      <c r="V928" s="128"/>
      <c r="W928" s="128"/>
      <c r="X928" s="128"/>
      <c r="Y928" s="128"/>
      <c r="Z928" s="128"/>
    </row>
    <row r="929" spans="1:26" ht="12.75" x14ac:dyDescent="0.2">
      <c r="A929" s="128"/>
      <c r="B929" s="128"/>
      <c r="C929" s="128"/>
      <c r="D929" s="121"/>
      <c r="E929" s="180"/>
      <c r="F929" s="121"/>
      <c r="G929" s="161"/>
      <c r="H929" s="128"/>
      <c r="I929" s="128"/>
      <c r="J929" s="128"/>
      <c r="K929" s="128"/>
      <c r="L929" s="126"/>
      <c r="M929" s="128"/>
      <c r="N929" s="128"/>
      <c r="O929" s="128"/>
      <c r="P929" s="128"/>
      <c r="Q929" s="128"/>
      <c r="R929" s="128"/>
      <c r="S929" s="128"/>
      <c r="T929" s="128"/>
      <c r="U929" s="128"/>
      <c r="V929" s="128"/>
      <c r="W929" s="128"/>
      <c r="X929" s="128"/>
      <c r="Y929" s="128"/>
      <c r="Z929" s="128"/>
    </row>
    <row r="930" spans="1:26" ht="12.75" x14ac:dyDescent="0.2">
      <c r="A930" s="128"/>
      <c r="B930" s="128"/>
      <c r="C930" s="128"/>
      <c r="D930" s="121"/>
      <c r="E930" s="180"/>
      <c r="F930" s="121"/>
      <c r="G930" s="161"/>
      <c r="H930" s="128"/>
      <c r="I930" s="128"/>
      <c r="J930" s="128"/>
      <c r="K930" s="128"/>
      <c r="L930" s="126"/>
      <c r="M930" s="128"/>
      <c r="N930" s="128"/>
      <c r="O930" s="128"/>
      <c r="P930" s="128"/>
      <c r="Q930" s="128"/>
      <c r="R930" s="128"/>
      <c r="S930" s="128"/>
      <c r="T930" s="128"/>
      <c r="U930" s="128"/>
      <c r="V930" s="128"/>
      <c r="W930" s="128"/>
      <c r="X930" s="128"/>
      <c r="Y930" s="128"/>
      <c r="Z930" s="128"/>
    </row>
    <row r="931" spans="1:26" ht="12.75" x14ac:dyDescent="0.2">
      <c r="A931" s="128"/>
      <c r="B931" s="128"/>
      <c r="C931" s="128"/>
      <c r="D931" s="121"/>
      <c r="E931" s="180"/>
      <c r="F931" s="121"/>
      <c r="G931" s="161"/>
      <c r="H931" s="128"/>
      <c r="I931" s="128"/>
      <c r="J931" s="128"/>
      <c r="K931" s="128"/>
      <c r="L931" s="126"/>
      <c r="M931" s="128"/>
      <c r="N931" s="128"/>
      <c r="O931" s="128"/>
      <c r="P931" s="128"/>
      <c r="Q931" s="128"/>
      <c r="R931" s="128"/>
      <c r="S931" s="128"/>
      <c r="T931" s="128"/>
      <c r="U931" s="128"/>
      <c r="V931" s="128"/>
      <c r="W931" s="128"/>
      <c r="X931" s="128"/>
      <c r="Y931" s="128"/>
      <c r="Z931" s="128"/>
    </row>
    <row r="932" spans="1:26" ht="12.75" x14ac:dyDescent="0.2">
      <c r="A932" s="128"/>
      <c r="B932" s="128"/>
      <c r="C932" s="128"/>
      <c r="D932" s="121"/>
      <c r="E932" s="180"/>
      <c r="F932" s="121"/>
      <c r="G932" s="161"/>
      <c r="H932" s="128"/>
      <c r="I932" s="128"/>
      <c r="J932" s="128"/>
      <c r="K932" s="128"/>
      <c r="L932" s="126"/>
      <c r="M932" s="128"/>
      <c r="N932" s="128"/>
      <c r="O932" s="128"/>
      <c r="P932" s="128"/>
      <c r="Q932" s="128"/>
      <c r="R932" s="128"/>
      <c r="S932" s="128"/>
      <c r="T932" s="128"/>
      <c r="U932" s="128"/>
      <c r="V932" s="128"/>
      <c r="W932" s="128"/>
      <c r="X932" s="128"/>
      <c r="Y932" s="128"/>
      <c r="Z932" s="128"/>
    </row>
    <row r="933" spans="1:26" ht="12.75" x14ac:dyDescent="0.2">
      <c r="A933" s="128"/>
      <c r="B933" s="128"/>
      <c r="C933" s="128"/>
      <c r="D933" s="121"/>
      <c r="E933" s="180"/>
      <c r="F933" s="121"/>
      <c r="G933" s="161"/>
      <c r="H933" s="128"/>
      <c r="I933" s="128"/>
      <c r="J933" s="128"/>
      <c r="K933" s="128"/>
      <c r="L933" s="126"/>
      <c r="M933" s="128"/>
      <c r="N933" s="128"/>
      <c r="O933" s="128"/>
      <c r="P933" s="128"/>
      <c r="Q933" s="128"/>
      <c r="R933" s="128"/>
      <c r="S933" s="128"/>
      <c r="T933" s="128"/>
      <c r="U933" s="128"/>
      <c r="V933" s="128"/>
      <c r="W933" s="128"/>
      <c r="X933" s="128"/>
      <c r="Y933" s="128"/>
      <c r="Z933" s="128"/>
    </row>
    <row r="934" spans="1:26" ht="12.75" x14ac:dyDescent="0.2">
      <c r="A934" s="128"/>
      <c r="B934" s="128"/>
      <c r="C934" s="128"/>
      <c r="D934" s="121"/>
      <c r="E934" s="180"/>
      <c r="F934" s="121"/>
      <c r="G934" s="161"/>
      <c r="H934" s="128"/>
      <c r="I934" s="128"/>
      <c r="J934" s="128"/>
      <c r="K934" s="128"/>
      <c r="L934" s="126"/>
      <c r="M934" s="128"/>
      <c r="N934" s="128"/>
      <c r="O934" s="128"/>
      <c r="P934" s="128"/>
      <c r="Q934" s="128"/>
      <c r="R934" s="128"/>
      <c r="S934" s="128"/>
      <c r="T934" s="128"/>
      <c r="U934" s="128"/>
      <c r="V934" s="128"/>
      <c r="W934" s="128"/>
      <c r="X934" s="128"/>
      <c r="Y934" s="128"/>
      <c r="Z934" s="128"/>
    </row>
    <row r="935" spans="1:26" ht="12.75" x14ac:dyDescent="0.2">
      <c r="A935" s="128"/>
      <c r="B935" s="128"/>
      <c r="C935" s="128"/>
      <c r="D935" s="121"/>
      <c r="E935" s="180"/>
      <c r="F935" s="121"/>
      <c r="G935" s="161"/>
      <c r="H935" s="128"/>
      <c r="I935" s="128"/>
      <c r="J935" s="128"/>
      <c r="K935" s="128"/>
      <c r="L935" s="126"/>
      <c r="M935" s="128"/>
      <c r="N935" s="128"/>
      <c r="O935" s="128"/>
      <c r="P935" s="128"/>
      <c r="Q935" s="128"/>
      <c r="R935" s="128"/>
      <c r="S935" s="128"/>
      <c r="T935" s="128"/>
      <c r="U935" s="128"/>
      <c r="V935" s="128"/>
      <c r="W935" s="128"/>
      <c r="X935" s="128"/>
      <c r="Y935" s="128"/>
      <c r="Z935" s="128"/>
    </row>
    <row r="936" spans="1:26" ht="12.75" x14ac:dyDescent="0.2">
      <c r="A936" s="128"/>
      <c r="B936" s="128"/>
      <c r="C936" s="128"/>
      <c r="D936" s="121"/>
      <c r="E936" s="180"/>
      <c r="F936" s="121"/>
      <c r="G936" s="161"/>
      <c r="H936" s="128"/>
      <c r="I936" s="128"/>
      <c r="J936" s="128"/>
      <c r="K936" s="128"/>
      <c r="L936" s="126"/>
      <c r="M936" s="128"/>
      <c r="N936" s="128"/>
      <c r="O936" s="128"/>
      <c r="P936" s="128"/>
      <c r="Q936" s="128"/>
      <c r="R936" s="128"/>
      <c r="S936" s="128"/>
      <c r="T936" s="128"/>
      <c r="U936" s="128"/>
      <c r="V936" s="128"/>
      <c r="W936" s="128"/>
      <c r="X936" s="128"/>
      <c r="Y936" s="128"/>
      <c r="Z936" s="128"/>
    </row>
    <row r="937" spans="1:26" ht="12.75" x14ac:dyDescent="0.2">
      <c r="A937" s="128"/>
      <c r="B937" s="128"/>
      <c r="C937" s="128"/>
      <c r="D937" s="121"/>
      <c r="E937" s="180"/>
      <c r="F937" s="121"/>
      <c r="G937" s="161"/>
      <c r="H937" s="128"/>
      <c r="I937" s="128"/>
      <c r="J937" s="128"/>
      <c r="K937" s="128"/>
      <c r="L937" s="126"/>
      <c r="M937" s="128"/>
      <c r="N937" s="128"/>
      <c r="O937" s="128"/>
      <c r="P937" s="128"/>
      <c r="Q937" s="128"/>
      <c r="R937" s="128"/>
      <c r="S937" s="128"/>
      <c r="T937" s="128"/>
      <c r="U937" s="128"/>
      <c r="V937" s="128"/>
      <c r="W937" s="128"/>
      <c r="X937" s="128"/>
      <c r="Y937" s="128"/>
      <c r="Z937" s="128"/>
    </row>
    <row r="938" spans="1:26" ht="12.75" x14ac:dyDescent="0.2">
      <c r="A938" s="128"/>
      <c r="B938" s="128"/>
      <c r="C938" s="128"/>
      <c r="D938" s="121"/>
      <c r="E938" s="180"/>
      <c r="F938" s="121"/>
      <c r="G938" s="161"/>
      <c r="H938" s="128"/>
      <c r="I938" s="128"/>
      <c r="J938" s="128"/>
      <c r="K938" s="128"/>
      <c r="L938" s="126"/>
      <c r="M938" s="128"/>
      <c r="N938" s="128"/>
      <c r="O938" s="128"/>
      <c r="P938" s="128"/>
      <c r="Q938" s="128"/>
      <c r="R938" s="128"/>
      <c r="S938" s="128"/>
      <c r="T938" s="128"/>
      <c r="U938" s="128"/>
      <c r="V938" s="128"/>
      <c r="W938" s="128"/>
      <c r="X938" s="128"/>
      <c r="Y938" s="128"/>
      <c r="Z938" s="128"/>
    </row>
    <row r="939" spans="1:26" ht="12.75" x14ac:dyDescent="0.2">
      <c r="A939" s="128"/>
      <c r="B939" s="128"/>
      <c r="C939" s="128"/>
      <c r="D939" s="121"/>
      <c r="E939" s="180"/>
      <c r="F939" s="121"/>
      <c r="G939" s="161"/>
      <c r="H939" s="128"/>
      <c r="I939" s="128"/>
      <c r="J939" s="128"/>
      <c r="K939" s="128"/>
      <c r="L939" s="126"/>
      <c r="M939" s="128"/>
      <c r="N939" s="128"/>
      <c r="O939" s="128"/>
      <c r="P939" s="128"/>
      <c r="Q939" s="128"/>
      <c r="R939" s="128"/>
      <c r="S939" s="128"/>
      <c r="T939" s="128"/>
      <c r="U939" s="128"/>
      <c r="V939" s="128"/>
      <c r="W939" s="128"/>
      <c r="X939" s="128"/>
      <c r="Y939" s="128"/>
      <c r="Z939" s="128"/>
    </row>
    <row r="940" spans="1:26" ht="12.75" x14ac:dyDescent="0.2">
      <c r="A940" s="128"/>
      <c r="B940" s="128"/>
      <c r="C940" s="128"/>
      <c r="D940" s="121"/>
      <c r="E940" s="180"/>
      <c r="F940" s="121"/>
      <c r="G940" s="161"/>
      <c r="H940" s="128"/>
      <c r="I940" s="128"/>
      <c r="J940" s="128"/>
      <c r="K940" s="128"/>
      <c r="L940" s="126"/>
      <c r="M940" s="128"/>
      <c r="N940" s="128"/>
      <c r="O940" s="128"/>
      <c r="P940" s="128"/>
      <c r="Q940" s="128"/>
      <c r="R940" s="128"/>
      <c r="S940" s="128"/>
      <c r="T940" s="128"/>
      <c r="U940" s="128"/>
      <c r="V940" s="128"/>
      <c r="W940" s="128"/>
      <c r="X940" s="128"/>
      <c r="Y940" s="128"/>
      <c r="Z940" s="128"/>
    </row>
    <row r="941" spans="1:26" ht="12.75" x14ac:dyDescent="0.2">
      <c r="A941" s="128"/>
      <c r="B941" s="128"/>
      <c r="C941" s="128"/>
      <c r="D941" s="121"/>
      <c r="E941" s="180"/>
      <c r="F941" s="121"/>
      <c r="G941" s="161"/>
      <c r="H941" s="128"/>
      <c r="I941" s="128"/>
      <c r="J941" s="128"/>
      <c r="K941" s="128"/>
      <c r="L941" s="126"/>
      <c r="M941" s="128"/>
      <c r="N941" s="128"/>
      <c r="O941" s="128"/>
      <c r="P941" s="128"/>
      <c r="Q941" s="128"/>
      <c r="R941" s="128"/>
      <c r="S941" s="128"/>
      <c r="T941" s="128"/>
      <c r="U941" s="128"/>
      <c r="V941" s="128"/>
      <c r="W941" s="128"/>
      <c r="X941" s="128"/>
      <c r="Y941" s="128"/>
      <c r="Z941" s="128"/>
    </row>
    <row r="942" spans="1:26" ht="12.75" x14ac:dyDescent="0.2">
      <c r="A942" s="128"/>
      <c r="B942" s="128"/>
      <c r="C942" s="128"/>
      <c r="D942" s="121"/>
      <c r="E942" s="180"/>
      <c r="F942" s="121"/>
      <c r="G942" s="161"/>
      <c r="H942" s="128"/>
      <c r="I942" s="128"/>
      <c r="J942" s="128"/>
      <c r="K942" s="128"/>
      <c r="L942" s="126"/>
      <c r="M942" s="128"/>
      <c r="N942" s="128"/>
      <c r="O942" s="128"/>
      <c r="P942" s="128"/>
      <c r="Q942" s="128"/>
      <c r="R942" s="128"/>
      <c r="S942" s="128"/>
      <c r="T942" s="128"/>
      <c r="U942" s="128"/>
      <c r="V942" s="128"/>
      <c r="W942" s="128"/>
      <c r="X942" s="128"/>
      <c r="Y942" s="128"/>
      <c r="Z942" s="128"/>
    </row>
    <row r="943" spans="1:26" ht="12.75" x14ac:dyDescent="0.2">
      <c r="A943" s="128"/>
      <c r="B943" s="128"/>
      <c r="C943" s="128"/>
      <c r="D943" s="121"/>
      <c r="E943" s="180"/>
      <c r="F943" s="121"/>
      <c r="G943" s="161"/>
      <c r="H943" s="128"/>
      <c r="I943" s="128"/>
      <c r="J943" s="128"/>
      <c r="K943" s="128"/>
      <c r="L943" s="126"/>
      <c r="M943" s="128"/>
      <c r="N943" s="128"/>
      <c r="O943" s="128"/>
      <c r="P943" s="128"/>
      <c r="Q943" s="128"/>
      <c r="R943" s="128"/>
      <c r="S943" s="128"/>
      <c r="T943" s="128"/>
      <c r="U943" s="128"/>
      <c r="V943" s="128"/>
      <c r="W943" s="128"/>
      <c r="X943" s="128"/>
      <c r="Y943" s="128"/>
      <c r="Z943" s="128"/>
    </row>
    <row r="944" spans="1:26" ht="12.75" x14ac:dyDescent="0.2">
      <c r="A944" s="128"/>
      <c r="B944" s="128"/>
      <c r="C944" s="128"/>
      <c r="D944" s="121"/>
      <c r="E944" s="180"/>
      <c r="F944" s="121"/>
      <c r="G944" s="161"/>
      <c r="H944" s="128"/>
      <c r="I944" s="128"/>
      <c r="J944" s="128"/>
      <c r="K944" s="128"/>
      <c r="L944" s="126"/>
      <c r="M944" s="128"/>
      <c r="N944" s="128"/>
      <c r="O944" s="128"/>
      <c r="P944" s="128"/>
      <c r="Q944" s="128"/>
      <c r="R944" s="128"/>
      <c r="S944" s="128"/>
      <c r="T944" s="128"/>
      <c r="U944" s="128"/>
      <c r="V944" s="128"/>
      <c r="W944" s="128"/>
      <c r="X944" s="128"/>
      <c r="Y944" s="128"/>
      <c r="Z944" s="128"/>
    </row>
    <row r="945" spans="1:26" ht="12.75" x14ac:dyDescent="0.2">
      <c r="A945" s="128"/>
      <c r="B945" s="128"/>
      <c r="C945" s="128"/>
      <c r="D945" s="121"/>
      <c r="E945" s="180"/>
      <c r="F945" s="121"/>
      <c r="G945" s="161"/>
      <c r="H945" s="128"/>
      <c r="I945" s="128"/>
      <c r="J945" s="128"/>
      <c r="K945" s="128"/>
      <c r="L945" s="126"/>
      <c r="M945" s="128"/>
      <c r="N945" s="128"/>
      <c r="O945" s="128"/>
      <c r="P945" s="128"/>
      <c r="Q945" s="128"/>
      <c r="R945" s="128"/>
      <c r="S945" s="128"/>
      <c r="T945" s="128"/>
      <c r="U945" s="128"/>
      <c r="V945" s="128"/>
      <c r="W945" s="128"/>
      <c r="X945" s="128"/>
      <c r="Y945" s="128"/>
      <c r="Z945" s="128"/>
    </row>
    <row r="946" spans="1:26" ht="12.75" x14ac:dyDescent="0.2">
      <c r="A946" s="128"/>
      <c r="B946" s="128"/>
      <c r="C946" s="128"/>
      <c r="D946" s="121"/>
      <c r="E946" s="180"/>
      <c r="F946" s="121"/>
      <c r="G946" s="161"/>
      <c r="H946" s="128"/>
      <c r="I946" s="128"/>
      <c r="J946" s="128"/>
      <c r="K946" s="128"/>
      <c r="L946" s="126"/>
      <c r="M946" s="128"/>
      <c r="N946" s="128"/>
      <c r="O946" s="128"/>
      <c r="P946" s="128"/>
      <c r="Q946" s="128"/>
      <c r="R946" s="128"/>
      <c r="S946" s="128"/>
      <c r="T946" s="128"/>
      <c r="U946" s="128"/>
      <c r="V946" s="128"/>
      <c r="W946" s="128"/>
      <c r="X946" s="128"/>
      <c r="Y946" s="128"/>
      <c r="Z946" s="128"/>
    </row>
    <row r="947" spans="1:26" ht="12.75" x14ac:dyDescent="0.2">
      <c r="A947" s="128"/>
      <c r="B947" s="128"/>
      <c r="C947" s="128"/>
      <c r="D947" s="121"/>
      <c r="E947" s="180"/>
      <c r="F947" s="121"/>
      <c r="G947" s="161"/>
      <c r="H947" s="128"/>
      <c r="I947" s="128"/>
      <c r="J947" s="128"/>
      <c r="K947" s="128"/>
      <c r="L947" s="126"/>
      <c r="M947" s="128"/>
      <c r="N947" s="128"/>
      <c r="O947" s="128"/>
      <c r="P947" s="128"/>
      <c r="Q947" s="128"/>
      <c r="R947" s="128"/>
      <c r="S947" s="128"/>
      <c r="T947" s="128"/>
      <c r="U947" s="128"/>
      <c r="V947" s="128"/>
      <c r="W947" s="128"/>
      <c r="X947" s="128"/>
      <c r="Y947" s="128"/>
      <c r="Z947" s="128"/>
    </row>
    <row r="948" spans="1:26" ht="12.75" x14ac:dyDescent="0.2">
      <c r="A948" s="128"/>
      <c r="B948" s="128"/>
      <c r="C948" s="128"/>
      <c r="D948" s="121"/>
      <c r="E948" s="180"/>
      <c r="F948" s="121"/>
      <c r="G948" s="161"/>
      <c r="H948" s="128"/>
      <c r="I948" s="128"/>
      <c r="J948" s="128"/>
      <c r="K948" s="128"/>
      <c r="L948" s="126"/>
      <c r="M948" s="128"/>
      <c r="N948" s="128"/>
      <c r="O948" s="128"/>
      <c r="P948" s="128"/>
      <c r="Q948" s="128"/>
      <c r="R948" s="128"/>
      <c r="S948" s="128"/>
      <c r="T948" s="128"/>
      <c r="U948" s="128"/>
      <c r="V948" s="128"/>
      <c r="W948" s="128"/>
      <c r="X948" s="128"/>
      <c r="Y948" s="128"/>
      <c r="Z948" s="128"/>
    </row>
    <row r="949" spans="1:26" ht="12.75" x14ac:dyDescent="0.2">
      <c r="A949" s="128"/>
      <c r="B949" s="128"/>
      <c r="C949" s="128"/>
      <c r="D949" s="121"/>
      <c r="E949" s="180"/>
      <c r="F949" s="121"/>
      <c r="G949" s="161"/>
      <c r="H949" s="128"/>
      <c r="I949" s="128"/>
      <c r="J949" s="128"/>
      <c r="K949" s="128"/>
      <c r="L949" s="126"/>
      <c r="M949" s="128"/>
      <c r="N949" s="128"/>
      <c r="O949" s="128"/>
      <c r="P949" s="128"/>
      <c r="Q949" s="128"/>
      <c r="R949" s="128"/>
      <c r="S949" s="128"/>
      <c r="T949" s="128"/>
      <c r="U949" s="128"/>
      <c r="V949" s="128"/>
      <c r="W949" s="128"/>
      <c r="X949" s="128"/>
      <c r="Y949" s="128"/>
      <c r="Z949" s="128"/>
    </row>
    <row r="950" spans="1:26" ht="12.75" x14ac:dyDescent="0.2">
      <c r="A950" s="128"/>
      <c r="B950" s="128"/>
      <c r="C950" s="128"/>
      <c r="D950" s="121"/>
      <c r="E950" s="180"/>
      <c r="F950" s="121"/>
      <c r="G950" s="161"/>
      <c r="H950" s="128"/>
      <c r="I950" s="128"/>
      <c r="J950" s="128"/>
      <c r="K950" s="128"/>
      <c r="L950" s="126"/>
      <c r="M950" s="128"/>
      <c r="N950" s="128"/>
      <c r="O950" s="128"/>
      <c r="P950" s="128"/>
      <c r="Q950" s="128"/>
      <c r="R950" s="128"/>
      <c r="S950" s="128"/>
      <c r="T950" s="128"/>
      <c r="U950" s="128"/>
      <c r="V950" s="128"/>
      <c r="W950" s="128"/>
      <c r="X950" s="128"/>
      <c r="Y950" s="128"/>
      <c r="Z950" s="128"/>
    </row>
    <row r="951" spans="1:26" ht="12.75" x14ac:dyDescent="0.2">
      <c r="A951" s="128"/>
      <c r="B951" s="128"/>
      <c r="C951" s="128"/>
      <c r="D951" s="121"/>
      <c r="E951" s="180"/>
      <c r="F951" s="121"/>
      <c r="G951" s="161"/>
      <c r="H951" s="128"/>
      <c r="I951" s="128"/>
      <c r="J951" s="128"/>
      <c r="K951" s="128"/>
      <c r="L951" s="126"/>
      <c r="M951" s="128"/>
      <c r="N951" s="128"/>
      <c r="O951" s="128"/>
      <c r="P951" s="128"/>
      <c r="Q951" s="128"/>
      <c r="R951" s="128"/>
      <c r="S951" s="128"/>
      <c r="T951" s="128"/>
      <c r="U951" s="128"/>
      <c r="V951" s="128"/>
      <c r="W951" s="128"/>
      <c r="X951" s="128"/>
      <c r="Y951" s="128"/>
      <c r="Z951" s="128"/>
    </row>
    <row r="952" spans="1:26" ht="12.75" x14ac:dyDescent="0.2">
      <c r="A952" s="128"/>
      <c r="B952" s="128"/>
      <c r="C952" s="128"/>
      <c r="D952" s="121"/>
      <c r="E952" s="180"/>
      <c r="F952" s="121"/>
      <c r="G952" s="161"/>
      <c r="H952" s="128"/>
      <c r="I952" s="128"/>
      <c r="J952" s="128"/>
      <c r="K952" s="128"/>
      <c r="L952" s="126"/>
      <c r="M952" s="128"/>
      <c r="N952" s="128"/>
      <c r="O952" s="128"/>
      <c r="P952" s="128"/>
      <c r="Q952" s="128"/>
      <c r="R952" s="128"/>
      <c r="S952" s="128"/>
      <c r="T952" s="128"/>
      <c r="U952" s="128"/>
      <c r="V952" s="128"/>
      <c r="W952" s="128"/>
      <c r="X952" s="128"/>
      <c r="Y952" s="128"/>
      <c r="Z952" s="128"/>
    </row>
    <row r="953" spans="1:26" ht="12.75" x14ac:dyDescent="0.2">
      <c r="A953" s="128"/>
      <c r="B953" s="128"/>
      <c r="C953" s="128"/>
      <c r="D953" s="121"/>
      <c r="E953" s="180"/>
      <c r="F953" s="121"/>
      <c r="G953" s="161"/>
      <c r="H953" s="128"/>
      <c r="I953" s="128"/>
      <c r="J953" s="128"/>
      <c r="K953" s="128"/>
      <c r="L953" s="126"/>
      <c r="M953" s="128"/>
      <c r="N953" s="128"/>
      <c r="O953" s="128"/>
      <c r="P953" s="128"/>
      <c r="Q953" s="128"/>
      <c r="R953" s="128"/>
      <c r="S953" s="128"/>
      <c r="T953" s="128"/>
      <c r="U953" s="128"/>
      <c r="V953" s="128"/>
      <c r="W953" s="128"/>
      <c r="X953" s="128"/>
      <c r="Y953" s="128"/>
      <c r="Z953" s="128"/>
    </row>
    <row r="954" spans="1:26" ht="12.75" x14ac:dyDescent="0.2">
      <c r="A954" s="128"/>
      <c r="B954" s="128"/>
      <c r="C954" s="128"/>
      <c r="D954" s="121"/>
      <c r="E954" s="180"/>
      <c r="F954" s="121"/>
      <c r="G954" s="161"/>
      <c r="H954" s="128"/>
      <c r="I954" s="128"/>
      <c r="J954" s="128"/>
      <c r="K954" s="128"/>
      <c r="L954" s="126"/>
      <c r="M954" s="128"/>
      <c r="N954" s="128"/>
      <c r="O954" s="128"/>
      <c r="P954" s="128"/>
      <c r="Q954" s="128"/>
      <c r="R954" s="128"/>
      <c r="S954" s="128"/>
      <c r="T954" s="128"/>
      <c r="U954" s="128"/>
      <c r="V954" s="128"/>
      <c r="W954" s="128"/>
      <c r="X954" s="128"/>
      <c r="Y954" s="128"/>
      <c r="Z954" s="128"/>
    </row>
    <row r="955" spans="1:26" ht="12.75" x14ac:dyDescent="0.2">
      <c r="A955" s="128"/>
      <c r="B955" s="128"/>
      <c r="C955" s="128"/>
      <c r="D955" s="121"/>
      <c r="E955" s="180"/>
      <c r="F955" s="121"/>
      <c r="G955" s="161"/>
      <c r="H955" s="128"/>
      <c r="I955" s="128"/>
      <c r="J955" s="128"/>
      <c r="K955" s="128"/>
      <c r="L955" s="126"/>
      <c r="M955" s="128"/>
      <c r="N955" s="128"/>
      <c r="O955" s="128"/>
      <c r="P955" s="128"/>
      <c r="Q955" s="128"/>
      <c r="R955" s="128"/>
      <c r="S955" s="128"/>
      <c r="T955" s="128"/>
      <c r="U955" s="128"/>
      <c r="V955" s="128"/>
      <c r="W955" s="128"/>
      <c r="X955" s="128"/>
      <c r="Y955" s="128"/>
      <c r="Z955" s="128"/>
    </row>
    <row r="956" spans="1:26" ht="12.75" x14ac:dyDescent="0.2">
      <c r="A956" s="128"/>
      <c r="B956" s="128"/>
      <c r="C956" s="128"/>
      <c r="D956" s="121"/>
      <c r="E956" s="180"/>
      <c r="F956" s="121"/>
      <c r="G956" s="161"/>
      <c r="H956" s="128"/>
      <c r="I956" s="128"/>
      <c r="J956" s="128"/>
      <c r="K956" s="128"/>
      <c r="L956" s="126"/>
      <c r="M956" s="128"/>
      <c r="N956" s="128"/>
      <c r="O956" s="128"/>
      <c r="P956" s="128"/>
      <c r="Q956" s="128"/>
      <c r="R956" s="128"/>
      <c r="S956" s="128"/>
      <c r="T956" s="128"/>
      <c r="U956" s="128"/>
      <c r="V956" s="128"/>
      <c r="W956" s="128"/>
      <c r="X956" s="128"/>
      <c r="Y956" s="128"/>
      <c r="Z956" s="128"/>
    </row>
    <row r="957" spans="1:26" ht="12.75" x14ac:dyDescent="0.2">
      <c r="A957" s="128"/>
      <c r="B957" s="128"/>
      <c r="C957" s="128"/>
      <c r="D957" s="121"/>
      <c r="E957" s="180"/>
      <c r="F957" s="121"/>
      <c r="G957" s="161"/>
      <c r="H957" s="128"/>
      <c r="I957" s="128"/>
      <c r="J957" s="128"/>
      <c r="K957" s="128"/>
      <c r="L957" s="126"/>
      <c r="M957" s="128"/>
      <c r="N957" s="128"/>
      <c r="O957" s="128"/>
      <c r="P957" s="128"/>
      <c r="Q957" s="128"/>
      <c r="R957" s="128"/>
      <c r="S957" s="128"/>
      <c r="T957" s="128"/>
      <c r="U957" s="128"/>
      <c r="V957" s="128"/>
      <c r="W957" s="128"/>
      <c r="X957" s="128"/>
      <c r="Y957" s="128"/>
      <c r="Z957" s="128"/>
    </row>
    <row r="958" spans="1:26" ht="12.75" x14ac:dyDescent="0.2">
      <c r="A958" s="128"/>
      <c r="B958" s="128"/>
      <c r="C958" s="128"/>
      <c r="D958" s="121"/>
      <c r="E958" s="180"/>
      <c r="F958" s="121"/>
      <c r="G958" s="161"/>
      <c r="H958" s="128"/>
      <c r="I958" s="128"/>
      <c r="J958" s="128"/>
      <c r="K958" s="128"/>
      <c r="L958" s="126"/>
      <c r="M958" s="128"/>
      <c r="N958" s="128"/>
      <c r="O958" s="128"/>
      <c r="P958" s="128"/>
      <c r="Q958" s="128"/>
      <c r="R958" s="128"/>
      <c r="S958" s="128"/>
      <c r="T958" s="128"/>
      <c r="U958" s="128"/>
      <c r="V958" s="128"/>
      <c r="W958" s="128"/>
      <c r="X958" s="128"/>
      <c r="Y958" s="128"/>
      <c r="Z958" s="128"/>
    </row>
    <row r="959" spans="1:26" ht="12.75" x14ac:dyDescent="0.2">
      <c r="A959" s="128"/>
      <c r="B959" s="128"/>
      <c r="C959" s="128"/>
      <c r="D959" s="121"/>
      <c r="E959" s="180"/>
      <c r="F959" s="121"/>
      <c r="G959" s="161"/>
      <c r="H959" s="128"/>
      <c r="I959" s="128"/>
      <c r="J959" s="128"/>
      <c r="K959" s="128"/>
      <c r="L959" s="126"/>
      <c r="M959" s="128"/>
      <c r="N959" s="128"/>
      <c r="O959" s="128"/>
      <c r="P959" s="128"/>
      <c r="Q959" s="128"/>
      <c r="R959" s="128"/>
      <c r="S959" s="128"/>
      <c r="T959" s="128"/>
      <c r="U959" s="128"/>
      <c r="V959" s="128"/>
      <c r="W959" s="128"/>
      <c r="X959" s="128"/>
      <c r="Y959" s="128"/>
      <c r="Z959" s="128"/>
    </row>
    <row r="960" spans="1:26" ht="12.75" x14ac:dyDescent="0.2">
      <c r="A960" s="128"/>
      <c r="B960" s="128"/>
      <c r="C960" s="128"/>
      <c r="D960" s="121"/>
      <c r="E960" s="180"/>
      <c r="F960" s="121"/>
      <c r="G960" s="161"/>
      <c r="H960" s="128"/>
      <c r="I960" s="128"/>
      <c r="J960" s="128"/>
      <c r="K960" s="128"/>
      <c r="L960" s="126"/>
      <c r="M960" s="128"/>
      <c r="N960" s="128"/>
      <c r="O960" s="128"/>
      <c r="P960" s="128"/>
      <c r="Q960" s="128"/>
      <c r="R960" s="128"/>
      <c r="S960" s="128"/>
      <c r="T960" s="128"/>
      <c r="U960" s="128"/>
      <c r="V960" s="128"/>
      <c r="W960" s="128"/>
      <c r="X960" s="128"/>
      <c r="Y960" s="128"/>
      <c r="Z960" s="128"/>
    </row>
    <row r="961" spans="1:26" ht="12.75" x14ac:dyDescent="0.2">
      <c r="A961" s="128"/>
      <c r="B961" s="128"/>
      <c r="C961" s="128"/>
      <c r="D961" s="121"/>
      <c r="E961" s="180"/>
      <c r="F961" s="121"/>
      <c r="G961" s="161"/>
      <c r="H961" s="128"/>
      <c r="I961" s="128"/>
      <c r="J961" s="128"/>
      <c r="K961" s="128"/>
      <c r="L961" s="126"/>
      <c r="M961" s="128"/>
      <c r="N961" s="128"/>
      <c r="O961" s="128"/>
      <c r="P961" s="128"/>
      <c r="Q961" s="128"/>
      <c r="R961" s="128"/>
      <c r="S961" s="128"/>
      <c r="T961" s="128"/>
      <c r="U961" s="128"/>
      <c r="V961" s="128"/>
      <c r="W961" s="128"/>
      <c r="X961" s="128"/>
      <c r="Y961" s="128"/>
      <c r="Z961" s="128"/>
    </row>
    <row r="962" spans="1:26" ht="12.75" x14ac:dyDescent="0.2">
      <c r="A962" s="128"/>
      <c r="B962" s="128"/>
      <c r="C962" s="128"/>
      <c r="D962" s="121"/>
      <c r="E962" s="180"/>
      <c r="F962" s="121"/>
      <c r="G962" s="161"/>
      <c r="H962" s="128"/>
      <c r="I962" s="128"/>
      <c r="J962" s="128"/>
      <c r="K962" s="128"/>
      <c r="L962" s="126"/>
      <c r="M962" s="128"/>
      <c r="N962" s="128"/>
      <c r="O962" s="128"/>
      <c r="P962" s="128"/>
      <c r="Q962" s="128"/>
      <c r="R962" s="128"/>
      <c r="S962" s="128"/>
      <c r="T962" s="128"/>
      <c r="U962" s="128"/>
      <c r="V962" s="128"/>
      <c r="W962" s="128"/>
      <c r="X962" s="128"/>
      <c r="Y962" s="128"/>
      <c r="Z962" s="128"/>
    </row>
    <row r="963" spans="1:26" ht="12.75" x14ac:dyDescent="0.2">
      <c r="A963" s="128"/>
      <c r="B963" s="128"/>
      <c r="C963" s="128"/>
      <c r="D963" s="121"/>
      <c r="E963" s="180"/>
      <c r="F963" s="121"/>
      <c r="G963" s="161"/>
      <c r="H963" s="128"/>
      <c r="I963" s="128"/>
      <c r="J963" s="128"/>
      <c r="K963" s="128"/>
      <c r="L963" s="126"/>
      <c r="M963" s="128"/>
      <c r="N963" s="128"/>
      <c r="O963" s="128"/>
      <c r="P963" s="128"/>
      <c r="Q963" s="128"/>
      <c r="R963" s="128"/>
      <c r="S963" s="128"/>
      <c r="T963" s="128"/>
      <c r="U963" s="128"/>
      <c r="V963" s="128"/>
      <c r="W963" s="128"/>
      <c r="X963" s="128"/>
      <c r="Y963" s="128"/>
      <c r="Z963" s="128"/>
    </row>
    <row r="964" spans="1:26" ht="12.75" x14ac:dyDescent="0.2">
      <c r="A964" s="128"/>
      <c r="B964" s="128"/>
      <c r="C964" s="128"/>
      <c r="D964" s="121"/>
      <c r="E964" s="180"/>
      <c r="F964" s="121"/>
      <c r="G964" s="161"/>
      <c r="H964" s="128"/>
      <c r="I964" s="128"/>
      <c r="J964" s="128"/>
      <c r="K964" s="128"/>
      <c r="L964" s="126"/>
      <c r="M964" s="128"/>
      <c r="N964" s="128"/>
      <c r="O964" s="128"/>
      <c r="P964" s="128"/>
      <c r="Q964" s="128"/>
      <c r="R964" s="128"/>
      <c r="S964" s="128"/>
      <c r="T964" s="128"/>
      <c r="U964" s="128"/>
      <c r="V964" s="128"/>
      <c r="W964" s="128"/>
      <c r="X964" s="128"/>
      <c r="Y964" s="128"/>
      <c r="Z964" s="128"/>
    </row>
    <row r="965" spans="1:26" ht="12.75" x14ac:dyDescent="0.2">
      <c r="A965" s="128"/>
      <c r="B965" s="128"/>
      <c r="C965" s="128"/>
      <c r="D965" s="121"/>
      <c r="E965" s="180"/>
      <c r="F965" s="121"/>
      <c r="G965" s="161"/>
      <c r="H965" s="128"/>
      <c r="I965" s="128"/>
      <c r="J965" s="128"/>
      <c r="K965" s="128"/>
      <c r="L965" s="126"/>
      <c r="M965" s="128"/>
      <c r="N965" s="128"/>
      <c r="O965" s="128"/>
      <c r="P965" s="128"/>
      <c r="Q965" s="128"/>
      <c r="R965" s="128"/>
      <c r="S965" s="128"/>
      <c r="T965" s="128"/>
      <c r="U965" s="128"/>
      <c r="V965" s="128"/>
      <c r="W965" s="128"/>
      <c r="X965" s="128"/>
      <c r="Y965" s="128"/>
      <c r="Z965" s="128"/>
    </row>
    <row r="966" spans="1:26" ht="12.75" x14ac:dyDescent="0.2">
      <c r="A966" s="128"/>
      <c r="B966" s="128"/>
      <c r="C966" s="128"/>
      <c r="D966" s="121"/>
      <c r="E966" s="180"/>
      <c r="F966" s="121"/>
      <c r="G966" s="161"/>
      <c r="H966" s="128"/>
      <c r="I966" s="128"/>
      <c r="J966" s="128"/>
      <c r="K966" s="128"/>
      <c r="L966" s="126"/>
      <c r="M966" s="128"/>
      <c r="N966" s="128"/>
      <c r="O966" s="128"/>
      <c r="P966" s="128"/>
      <c r="Q966" s="128"/>
      <c r="R966" s="128"/>
      <c r="S966" s="128"/>
      <c r="T966" s="128"/>
      <c r="U966" s="128"/>
      <c r="V966" s="128"/>
      <c r="W966" s="128"/>
      <c r="X966" s="128"/>
      <c r="Y966" s="128"/>
      <c r="Z966" s="128"/>
    </row>
    <row r="967" spans="1:26" ht="12.75" x14ac:dyDescent="0.2">
      <c r="A967" s="128"/>
      <c r="B967" s="128"/>
      <c r="C967" s="128"/>
      <c r="D967" s="121"/>
      <c r="E967" s="180"/>
      <c r="F967" s="121"/>
      <c r="G967" s="161"/>
      <c r="H967" s="128"/>
      <c r="I967" s="128"/>
      <c r="J967" s="128"/>
      <c r="K967" s="128"/>
      <c r="L967" s="126"/>
      <c r="M967" s="128"/>
      <c r="N967" s="128"/>
      <c r="O967" s="128"/>
      <c r="P967" s="128"/>
      <c r="Q967" s="128"/>
      <c r="R967" s="128"/>
      <c r="S967" s="128"/>
      <c r="T967" s="128"/>
      <c r="U967" s="128"/>
      <c r="V967" s="128"/>
      <c r="W967" s="128"/>
      <c r="X967" s="128"/>
      <c r="Y967" s="128"/>
      <c r="Z967" s="128"/>
    </row>
    <row r="968" spans="1:26" ht="12.75" x14ac:dyDescent="0.2">
      <c r="A968" s="128"/>
      <c r="B968" s="128"/>
      <c r="C968" s="128"/>
      <c r="D968" s="121"/>
      <c r="E968" s="180"/>
      <c r="F968" s="121"/>
      <c r="G968" s="161"/>
      <c r="H968" s="128"/>
      <c r="I968" s="128"/>
      <c r="J968" s="128"/>
      <c r="K968" s="128"/>
      <c r="L968" s="126"/>
      <c r="M968" s="128"/>
      <c r="N968" s="128"/>
      <c r="O968" s="128"/>
      <c r="P968" s="128"/>
      <c r="Q968" s="128"/>
      <c r="R968" s="128"/>
      <c r="S968" s="128"/>
      <c r="T968" s="128"/>
      <c r="U968" s="128"/>
      <c r="V968" s="128"/>
      <c r="W968" s="128"/>
      <c r="X968" s="128"/>
      <c r="Y968" s="128"/>
      <c r="Z968" s="128"/>
    </row>
    <row r="969" spans="1:26" ht="12.75" x14ac:dyDescent="0.2">
      <c r="A969" s="128"/>
      <c r="B969" s="128"/>
      <c r="C969" s="128"/>
      <c r="D969" s="121"/>
      <c r="E969" s="180"/>
      <c r="F969" s="121"/>
      <c r="G969" s="161"/>
      <c r="H969" s="128"/>
      <c r="I969" s="128"/>
      <c r="J969" s="128"/>
      <c r="K969" s="128"/>
      <c r="L969" s="126"/>
      <c r="M969" s="128"/>
      <c r="N969" s="128"/>
      <c r="O969" s="128"/>
      <c r="P969" s="128"/>
      <c r="Q969" s="128"/>
      <c r="R969" s="128"/>
      <c r="S969" s="128"/>
      <c r="T969" s="128"/>
      <c r="U969" s="128"/>
      <c r="V969" s="128"/>
      <c r="W969" s="128"/>
      <c r="X969" s="128"/>
      <c r="Y969" s="128"/>
      <c r="Z969" s="128"/>
    </row>
    <row r="970" spans="1:26" ht="12.75" x14ac:dyDescent="0.2">
      <c r="A970" s="128"/>
      <c r="B970" s="128"/>
      <c r="C970" s="128"/>
      <c r="D970" s="121"/>
      <c r="E970" s="180"/>
      <c r="F970" s="121"/>
      <c r="G970" s="161"/>
      <c r="H970" s="128"/>
      <c r="I970" s="128"/>
      <c r="J970" s="128"/>
      <c r="K970" s="128"/>
      <c r="L970" s="126"/>
      <c r="M970" s="128"/>
      <c r="N970" s="128"/>
      <c r="O970" s="128"/>
      <c r="P970" s="128"/>
      <c r="Q970" s="128"/>
      <c r="R970" s="128"/>
      <c r="S970" s="128"/>
      <c r="T970" s="128"/>
      <c r="U970" s="128"/>
      <c r="V970" s="128"/>
      <c r="W970" s="128"/>
      <c r="X970" s="128"/>
      <c r="Y970" s="128"/>
      <c r="Z970" s="128"/>
    </row>
    <row r="971" spans="1:26" ht="12.75" x14ac:dyDescent="0.2">
      <c r="A971" s="128"/>
      <c r="B971" s="128"/>
      <c r="C971" s="128"/>
      <c r="D971" s="121"/>
      <c r="E971" s="180"/>
      <c r="F971" s="121"/>
      <c r="G971" s="161"/>
      <c r="H971" s="128"/>
      <c r="I971" s="128"/>
      <c r="J971" s="128"/>
      <c r="K971" s="128"/>
      <c r="L971" s="126"/>
      <c r="M971" s="128"/>
      <c r="N971" s="128"/>
      <c r="O971" s="128"/>
      <c r="P971" s="128"/>
      <c r="Q971" s="128"/>
      <c r="R971" s="128"/>
      <c r="S971" s="128"/>
      <c r="T971" s="128"/>
      <c r="U971" s="128"/>
      <c r="V971" s="128"/>
      <c r="W971" s="128"/>
      <c r="X971" s="128"/>
      <c r="Y971" s="128"/>
      <c r="Z971" s="128"/>
    </row>
    <row r="972" spans="1:26" ht="12.75" x14ac:dyDescent="0.2">
      <c r="A972" s="128"/>
      <c r="B972" s="128"/>
      <c r="C972" s="128"/>
      <c r="D972" s="121"/>
      <c r="E972" s="180"/>
      <c r="F972" s="121"/>
      <c r="G972" s="161"/>
      <c r="H972" s="128"/>
      <c r="I972" s="128"/>
      <c r="J972" s="128"/>
      <c r="K972" s="128"/>
      <c r="L972" s="126"/>
      <c r="M972" s="128"/>
      <c r="N972" s="128"/>
      <c r="O972" s="128"/>
      <c r="P972" s="128"/>
      <c r="Q972" s="128"/>
      <c r="R972" s="128"/>
      <c r="S972" s="128"/>
      <c r="T972" s="128"/>
      <c r="U972" s="128"/>
      <c r="V972" s="128"/>
      <c r="W972" s="128"/>
      <c r="X972" s="128"/>
      <c r="Y972" s="128"/>
      <c r="Z972" s="128"/>
    </row>
    <row r="973" spans="1:26" ht="12.75" x14ac:dyDescent="0.2">
      <c r="A973" s="128"/>
      <c r="B973" s="128"/>
      <c r="C973" s="128"/>
      <c r="D973" s="121"/>
      <c r="E973" s="180"/>
      <c r="F973" s="121"/>
      <c r="G973" s="161"/>
      <c r="H973" s="128"/>
      <c r="I973" s="128"/>
      <c r="J973" s="128"/>
      <c r="K973" s="128"/>
      <c r="L973" s="126"/>
      <c r="M973" s="128"/>
      <c r="N973" s="128"/>
      <c r="O973" s="128"/>
      <c r="P973" s="128"/>
      <c r="Q973" s="128"/>
      <c r="R973" s="128"/>
      <c r="S973" s="128"/>
      <c r="T973" s="128"/>
      <c r="U973" s="128"/>
      <c r="V973" s="128"/>
      <c r="W973" s="128"/>
      <c r="X973" s="128"/>
      <c r="Y973" s="128"/>
      <c r="Z973" s="128"/>
    </row>
    <row r="974" spans="1:26" ht="12.75" x14ac:dyDescent="0.2">
      <c r="A974" s="128"/>
      <c r="B974" s="128"/>
      <c r="C974" s="128"/>
      <c r="D974" s="121"/>
      <c r="E974" s="180"/>
      <c r="F974" s="121"/>
      <c r="G974" s="161"/>
      <c r="H974" s="128"/>
      <c r="I974" s="128"/>
      <c r="J974" s="128"/>
      <c r="K974" s="128"/>
      <c r="L974" s="126"/>
      <c r="M974" s="128"/>
      <c r="N974" s="128"/>
      <c r="O974" s="128"/>
      <c r="P974" s="128"/>
      <c r="Q974" s="128"/>
      <c r="R974" s="128"/>
      <c r="S974" s="128"/>
      <c r="T974" s="128"/>
      <c r="U974" s="128"/>
      <c r="V974" s="128"/>
      <c r="W974" s="128"/>
      <c r="X974" s="128"/>
      <c r="Y974" s="128"/>
      <c r="Z974" s="128"/>
    </row>
    <row r="975" spans="1:26" ht="12.75" x14ac:dyDescent="0.2">
      <c r="A975" s="128"/>
      <c r="B975" s="128"/>
      <c r="C975" s="128"/>
      <c r="D975" s="121"/>
      <c r="E975" s="180"/>
      <c r="F975" s="121"/>
      <c r="G975" s="161"/>
      <c r="H975" s="128"/>
      <c r="I975" s="128"/>
      <c r="J975" s="128"/>
      <c r="K975" s="128"/>
      <c r="L975" s="126"/>
      <c r="M975" s="128"/>
      <c r="N975" s="128"/>
      <c r="O975" s="128"/>
      <c r="P975" s="128"/>
      <c r="Q975" s="128"/>
      <c r="R975" s="128"/>
      <c r="S975" s="128"/>
      <c r="T975" s="128"/>
      <c r="U975" s="128"/>
      <c r="V975" s="128"/>
      <c r="W975" s="128"/>
      <c r="X975" s="128"/>
      <c r="Y975" s="128"/>
      <c r="Z975" s="128"/>
    </row>
    <row r="976" spans="1:26" ht="12.75" x14ac:dyDescent="0.2">
      <c r="A976" s="128"/>
      <c r="B976" s="128"/>
      <c r="C976" s="128"/>
      <c r="D976" s="121"/>
      <c r="E976" s="180"/>
      <c r="F976" s="121"/>
      <c r="G976" s="161"/>
      <c r="H976" s="128"/>
      <c r="I976" s="128"/>
      <c r="J976" s="128"/>
      <c r="K976" s="128"/>
      <c r="L976" s="126"/>
      <c r="M976" s="128"/>
      <c r="N976" s="128"/>
      <c r="O976" s="128"/>
      <c r="P976" s="128"/>
      <c r="Q976" s="128"/>
      <c r="R976" s="128"/>
      <c r="S976" s="128"/>
      <c r="T976" s="128"/>
      <c r="U976" s="128"/>
      <c r="V976" s="128"/>
      <c r="W976" s="128"/>
      <c r="X976" s="128"/>
      <c r="Y976" s="128"/>
      <c r="Z976" s="128"/>
    </row>
    <row r="977" spans="1:26" ht="12.75" x14ac:dyDescent="0.2">
      <c r="A977" s="128"/>
      <c r="B977" s="128"/>
      <c r="C977" s="128"/>
      <c r="D977" s="121"/>
      <c r="E977" s="180"/>
      <c r="F977" s="121"/>
      <c r="G977" s="161"/>
      <c r="H977" s="128"/>
      <c r="I977" s="128"/>
      <c r="J977" s="128"/>
      <c r="K977" s="128"/>
      <c r="L977" s="126"/>
      <c r="M977" s="128"/>
      <c r="N977" s="128"/>
      <c r="O977" s="128"/>
      <c r="P977" s="128"/>
      <c r="Q977" s="128"/>
      <c r="R977" s="128"/>
      <c r="S977" s="128"/>
      <c r="T977" s="128"/>
      <c r="U977" s="128"/>
      <c r="V977" s="128"/>
      <c r="W977" s="128"/>
      <c r="X977" s="128"/>
      <c r="Y977" s="128"/>
      <c r="Z977" s="128"/>
    </row>
    <row r="978" spans="1:26" ht="12.75" x14ac:dyDescent="0.2">
      <c r="A978" s="128"/>
      <c r="B978" s="128"/>
      <c r="C978" s="128"/>
      <c r="D978" s="121"/>
      <c r="E978" s="180"/>
      <c r="F978" s="121"/>
      <c r="G978" s="161"/>
      <c r="H978" s="128"/>
      <c r="I978" s="128"/>
      <c r="J978" s="128"/>
      <c r="K978" s="128"/>
      <c r="L978" s="126"/>
      <c r="M978" s="128"/>
      <c r="N978" s="128"/>
      <c r="O978" s="128"/>
      <c r="P978" s="128"/>
      <c r="Q978" s="128"/>
      <c r="R978" s="128"/>
      <c r="S978" s="128"/>
      <c r="T978" s="128"/>
      <c r="U978" s="128"/>
      <c r="V978" s="128"/>
      <c r="W978" s="128"/>
      <c r="X978" s="128"/>
      <c r="Y978" s="128"/>
      <c r="Z978" s="128"/>
    </row>
    <row r="979" spans="1:26" ht="12.75" x14ac:dyDescent="0.2">
      <c r="A979" s="128"/>
      <c r="B979" s="128"/>
      <c r="C979" s="128"/>
      <c r="D979" s="121"/>
      <c r="E979" s="180"/>
      <c r="F979" s="121"/>
      <c r="G979" s="161"/>
      <c r="H979" s="128"/>
      <c r="I979" s="128"/>
      <c r="J979" s="128"/>
      <c r="K979" s="128"/>
      <c r="L979" s="126"/>
      <c r="M979" s="128"/>
      <c r="N979" s="128"/>
      <c r="O979" s="128"/>
      <c r="P979" s="128"/>
      <c r="Q979" s="128"/>
      <c r="R979" s="128"/>
      <c r="S979" s="128"/>
      <c r="T979" s="128"/>
      <c r="U979" s="128"/>
      <c r="V979" s="128"/>
      <c r="W979" s="128"/>
      <c r="X979" s="128"/>
      <c r="Y979" s="128"/>
      <c r="Z979" s="128"/>
    </row>
    <row r="980" spans="1:26" ht="12.75" x14ac:dyDescent="0.2">
      <c r="A980" s="128"/>
      <c r="B980" s="128"/>
      <c r="C980" s="128"/>
      <c r="D980" s="121"/>
      <c r="E980" s="180"/>
      <c r="F980" s="121"/>
      <c r="G980" s="161"/>
      <c r="H980" s="128"/>
      <c r="I980" s="128"/>
      <c r="J980" s="128"/>
      <c r="K980" s="128"/>
      <c r="L980" s="126"/>
      <c r="M980" s="128"/>
      <c r="N980" s="128"/>
      <c r="O980" s="128"/>
      <c r="P980" s="128"/>
      <c r="Q980" s="128"/>
      <c r="R980" s="128"/>
      <c r="S980" s="128"/>
      <c r="T980" s="128"/>
      <c r="U980" s="128"/>
      <c r="V980" s="128"/>
      <c r="W980" s="128"/>
      <c r="X980" s="128"/>
      <c r="Y980" s="128"/>
      <c r="Z980" s="128"/>
    </row>
    <row r="981" spans="1:26" ht="12.75" x14ac:dyDescent="0.2">
      <c r="A981" s="128"/>
      <c r="B981" s="128"/>
      <c r="C981" s="128"/>
      <c r="D981" s="121"/>
      <c r="E981" s="180"/>
      <c r="F981" s="121"/>
      <c r="G981" s="161"/>
      <c r="H981" s="128"/>
      <c r="I981" s="128"/>
      <c r="J981" s="128"/>
      <c r="K981" s="128"/>
      <c r="L981" s="126"/>
      <c r="M981" s="128"/>
      <c r="N981" s="128"/>
      <c r="O981" s="128"/>
      <c r="P981" s="128"/>
      <c r="Q981" s="128"/>
      <c r="R981" s="128"/>
      <c r="S981" s="128"/>
      <c r="T981" s="128"/>
      <c r="U981" s="128"/>
      <c r="V981" s="128"/>
      <c r="W981" s="128"/>
      <c r="X981" s="128"/>
      <c r="Y981" s="128"/>
      <c r="Z981" s="128"/>
    </row>
    <row r="982" spans="1:26" ht="12.75" x14ac:dyDescent="0.2">
      <c r="A982" s="128"/>
      <c r="B982" s="128"/>
      <c r="C982" s="128"/>
      <c r="D982" s="121"/>
      <c r="E982" s="180"/>
      <c r="F982" s="121"/>
      <c r="G982" s="161"/>
      <c r="H982" s="128"/>
      <c r="I982" s="128"/>
      <c r="J982" s="128"/>
      <c r="K982" s="128"/>
      <c r="L982" s="126"/>
      <c r="M982" s="128"/>
      <c r="N982" s="128"/>
      <c r="O982" s="128"/>
      <c r="P982" s="128"/>
      <c r="Q982" s="128"/>
      <c r="R982" s="128"/>
      <c r="S982" s="128"/>
      <c r="T982" s="128"/>
      <c r="U982" s="128"/>
      <c r="V982" s="128"/>
      <c r="W982" s="128"/>
      <c r="X982" s="128"/>
      <c r="Y982" s="128"/>
      <c r="Z982" s="128"/>
    </row>
  </sheetData>
  <sheetProtection algorithmName="SHA-512" hashValue="Xm1JSmlXag9BJ4R8FR6oIG/k1k7UYQMX1GEhB7pR2ddjZbffU7o5WoLlLUmFnl2YiAdV0phBjv+/KAMy3pk6lQ==" saltValue="/MuonW8dQVLR8fvm7ucctg==" spinCount="100000" sheet="1" objects="1" scenarios="1" formatCells="0" formatColumns="0" formatRows="0" insertColumns="0" insertRows="0" insertHyperlinks="0" deleteColumns="0" delete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6"/>
  <sheetViews>
    <sheetView workbookViewId="0">
      <selection sqref="A1:XFD1048576"/>
    </sheetView>
  </sheetViews>
  <sheetFormatPr defaultColWidth="17.28515625" defaultRowHeight="22.5" customHeight="1" x14ac:dyDescent="0.2"/>
  <cols>
    <col min="1" max="1" width="45.140625" style="314" customWidth="1"/>
    <col min="2" max="2" width="37.28515625" style="314" customWidth="1"/>
    <col min="3" max="5" width="38.28515625" style="314" customWidth="1"/>
    <col min="6" max="16384" width="17.28515625" style="314"/>
  </cols>
  <sheetData>
    <row r="1" spans="1:5" ht="22.5" customHeight="1" x14ac:dyDescent="0.2">
      <c r="A1" s="343" t="s">
        <v>0</v>
      </c>
      <c r="B1" s="344"/>
      <c r="C1" s="344"/>
      <c r="D1" s="344"/>
      <c r="E1" s="344"/>
    </row>
    <row r="2" spans="1:5" ht="22.5" customHeight="1" x14ac:dyDescent="0.2">
      <c r="A2" s="3" t="s">
        <v>4</v>
      </c>
      <c r="B2" s="5" t="s">
        <v>6</v>
      </c>
      <c r="C2" s="25" t="s">
        <v>14</v>
      </c>
      <c r="D2" s="25" t="s">
        <v>94</v>
      </c>
      <c r="E2" s="25" t="s">
        <v>95</v>
      </c>
    </row>
    <row r="3" spans="1:5" ht="22.5" customHeight="1" x14ac:dyDescent="0.2">
      <c r="A3" s="26" t="s">
        <v>96</v>
      </c>
      <c r="B3" s="173" t="s">
        <v>97</v>
      </c>
      <c r="C3" s="173" t="s">
        <v>98</v>
      </c>
      <c r="D3" s="173" t="s">
        <v>99</v>
      </c>
      <c r="E3" s="173" t="s">
        <v>100</v>
      </c>
    </row>
    <row r="4" spans="1:5" ht="22.5" customHeight="1" x14ac:dyDescent="0.2">
      <c r="A4" s="26" t="s">
        <v>101</v>
      </c>
      <c r="B4" s="27" t="s">
        <v>102</v>
      </c>
      <c r="C4" s="173" t="s">
        <v>103</v>
      </c>
      <c r="D4" s="173" t="s">
        <v>104</v>
      </c>
      <c r="E4" s="173" t="s">
        <v>105</v>
      </c>
    </row>
    <row r="5" spans="1:5" ht="22.5" customHeight="1" x14ac:dyDescent="0.2">
      <c r="A5" s="26" t="s">
        <v>106</v>
      </c>
      <c r="B5" s="27" t="s">
        <v>107</v>
      </c>
      <c r="C5" s="173" t="s">
        <v>108</v>
      </c>
      <c r="D5" s="173" t="s">
        <v>109</v>
      </c>
      <c r="E5" s="173" t="s">
        <v>110</v>
      </c>
    </row>
    <row r="6" spans="1:5" ht="22.5" customHeight="1" x14ac:dyDescent="0.2">
      <c r="A6" s="26" t="s">
        <v>111</v>
      </c>
      <c r="B6" s="173" t="s">
        <v>112</v>
      </c>
      <c r="C6" s="173" t="s">
        <v>113</v>
      </c>
      <c r="D6" s="173" t="s">
        <v>114</v>
      </c>
      <c r="E6" s="173" t="s">
        <v>115</v>
      </c>
    </row>
    <row r="7" spans="1:5" ht="22.5" customHeight="1" x14ac:dyDescent="0.2">
      <c r="A7" s="26" t="s">
        <v>116</v>
      </c>
      <c r="B7" s="173" t="s">
        <v>117</v>
      </c>
      <c r="C7" s="173" t="s">
        <v>118</v>
      </c>
      <c r="D7" s="173" t="s">
        <v>119</v>
      </c>
      <c r="E7" s="173" t="s">
        <v>120</v>
      </c>
    </row>
    <row r="8" spans="1:5" ht="22.5" customHeight="1" x14ac:dyDescent="0.2">
      <c r="A8" s="26" t="s">
        <v>121</v>
      </c>
      <c r="B8" s="27" t="s">
        <v>122</v>
      </c>
      <c r="C8" s="173" t="s">
        <v>123</v>
      </c>
      <c r="D8" s="173" t="s">
        <v>124</v>
      </c>
      <c r="E8" s="173" t="s">
        <v>125</v>
      </c>
    </row>
    <row r="9" spans="1:5" ht="22.5" customHeight="1" x14ac:dyDescent="0.2">
      <c r="A9" s="26" t="s">
        <v>126</v>
      </c>
      <c r="B9" s="27" t="s">
        <v>127</v>
      </c>
      <c r="C9" s="173" t="s">
        <v>128</v>
      </c>
      <c r="D9" s="173" t="s">
        <v>129</v>
      </c>
      <c r="E9" s="173" t="s">
        <v>130</v>
      </c>
    </row>
    <row r="10" spans="1:5" ht="22.5" customHeight="1" x14ac:dyDescent="0.2">
      <c r="A10" s="26" t="s">
        <v>131</v>
      </c>
      <c r="B10" s="27" t="s">
        <v>132</v>
      </c>
      <c r="C10" s="173" t="s">
        <v>133</v>
      </c>
      <c r="D10" s="173" t="s">
        <v>134</v>
      </c>
      <c r="E10" s="173" t="s">
        <v>135</v>
      </c>
    </row>
    <row r="11" spans="1:5" ht="22.5" customHeight="1" x14ac:dyDescent="0.2">
      <c r="A11" s="26" t="s">
        <v>136</v>
      </c>
      <c r="B11" s="173" t="s">
        <v>137</v>
      </c>
      <c r="C11" s="173" t="s">
        <v>138</v>
      </c>
      <c r="D11" s="173" t="s">
        <v>139</v>
      </c>
      <c r="E11" s="173" t="s">
        <v>140</v>
      </c>
    </row>
    <row r="12" spans="1:5" ht="22.5" customHeight="1" x14ac:dyDescent="0.2">
      <c r="A12" s="26" t="s">
        <v>141</v>
      </c>
      <c r="B12" s="27" t="s">
        <v>142</v>
      </c>
      <c r="C12" s="173" t="s">
        <v>143</v>
      </c>
      <c r="D12" s="173" t="s">
        <v>144</v>
      </c>
      <c r="E12" s="173" t="s">
        <v>145</v>
      </c>
    </row>
    <row r="13" spans="1:5" ht="22.5" customHeight="1" x14ac:dyDescent="0.2">
      <c r="A13" s="26" t="s">
        <v>146</v>
      </c>
      <c r="B13" s="173" t="s">
        <v>147</v>
      </c>
      <c r="C13" s="173" t="s">
        <v>148</v>
      </c>
      <c r="D13" s="173" t="s">
        <v>149</v>
      </c>
      <c r="E13" s="173" t="s">
        <v>150</v>
      </c>
    </row>
    <row r="14" spans="1:5" ht="22.5" customHeight="1" x14ac:dyDescent="0.2">
      <c r="A14" s="26" t="s">
        <v>151</v>
      </c>
      <c r="B14" s="27" t="s">
        <v>152</v>
      </c>
      <c r="C14" s="173" t="s">
        <v>153</v>
      </c>
      <c r="D14" s="173" t="s">
        <v>154</v>
      </c>
      <c r="E14" s="173" t="s">
        <v>155</v>
      </c>
    </row>
    <row r="15" spans="1:5" ht="22.5" customHeight="1" x14ac:dyDescent="0.2">
      <c r="A15" s="26" t="s">
        <v>156</v>
      </c>
      <c r="B15" s="173" t="s">
        <v>157</v>
      </c>
      <c r="C15" s="173" t="s">
        <v>158</v>
      </c>
      <c r="D15" s="173" t="s">
        <v>159</v>
      </c>
      <c r="E15" s="173" t="s">
        <v>160</v>
      </c>
    </row>
    <row r="16" spans="1:5" ht="22.5" customHeight="1" x14ac:dyDescent="0.2">
      <c r="A16" s="26" t="s">
        <v>161</v>
      </c>
      <c r="B16" s="27" t="s">
        <v>162</v>
      </c>
      <c r="C16" s="173" t="s">
        <v>163</v>
      </c>
      <c r="D16" s="173" t="s">
        <v>164</v>
      </c>
      <c r="E16" s="173" t="s">
        <v>165</v>
      </c>
    </row>
    <row r="17" spans="1:5" ht="22.5" customHeight="1" x14ac:dyDescent="0.2">
      <c r="A17" s="26" t="s">
        <v>166</v>
      </c>
      <c r="B17" s="27" t="s">
        <v>167</v>
      </c>
      <c r="C17" s="173" t="s">
        <v>168</v>
      </c>
      <c r="D17" s="173" t="s">
        <v>169</v>
      </c>
      <c r="E17" s="173" t="s">
        <v>170</v>
      </c>
    </row>
    <row r="18" spans="1:5" ht="22.5" customHeight="1" x14ac:dyDescent="0.2">
      <c r="A18" s="26" t="s">
        <v>171</v>
      </c>
      <c r="B18" s="27" t="s">
        <v>172</v>
      </c>
      <c r="C18" s="173" t="s">
        <v>173</v>
      </c>
      <c r="D18" s="173" t="s">
        <v>174</v>
      </c>
      <c r="E18" s="173" t="s">
        <v>175</v>
      </c>
    </row>
    <row r="19" spans="1:5" ht="22.5" customHeight="1" x14ac:dyDescent="0.2">
      <c r="A19" s="26" t="s">
        <v>176</v>
      </c>
      <c r="B19" s="173" t="s">
        <v>177</v>
      </c>
      <c r="C19" s="173" t="s">
        <v>178</v>
      </c>
      <c r="D19" s="173" t="s">
        <v>179</v>
      </c>
      <c r="E19" s="173" t="s">
        <v>180</v>
      </c>
    </row>
    <row r="20" spans="1:5" ht="22.5" customHeight="1" x14ac:dyDescent="0.2">
      <c r="A20" s="26" t="s">
        <v>181</v>
      </c>
      <c r="B20" s="173" t="s">
        <v>182</v>
      </c>
      <c r="C20" s="173" t="s">
        <v>183</v>
      </c>
      <c r="D20" s="173" t="s">
        <v>184</v>
      </c>
      <c r="E20" s="173" t="s">
        <v>185</v>
      </c>
    </row>
    <row r="21" spans="1:5" ht="22.5" customHeight="1" x14ac:dyDescent="0.2">
      <c r="A21" s="26" t="s">
        <v>186</v>
      </c>
      <c r="B21" s="173" t="s">
        <v>187</v>
      </c>
      <c r="C21" s="173" t="s">
        <v>188</v>
      </c>
      <c r="D21" s="173" t="s">
        <v>189</v>
      </c>
      <c r="E21" s="173" t="s">
        <v>190</v>
      </c>
    </row>
    <row r="22" spans="1:5" ht="22.5" customHeight="1" x14ac:dyDescent="0.2">
      <c r="A22" s="26" t="s">
        <v>191</v>
      </c>
      <c r="B22" s="173" t="s">
        <v>192</v>
      </c>
      <c r="C22" s="173" t="s">
        <v>193</v>
      </c>
      <c r="D22" s="173" t="s">
        <v>194</v>
      </c>
      <c r="E22" s="173" t="s">
        <v>195</v>
      </c>
    </row>
    <row r="23" spans="1:5" ht="22.5" customHeight="1" x14ac:dyDescent="0.2">
      <c r="A23" s="26" t="s">
        <v>196</v>
      </c>
      <c r="B23" s="173" t="s">
        <v>197</v>
      </c>
      <c r="C23" s="173" t="s">
        <v>198</v>
      </c>
      <c r="D23" s="173" t="s">
        <v>199</v>
      </c>
      <c r="E23" s="173" t="s">
        <v>200</v>
      </c>
    </row>
    <row r="24" spans="1:5" ht="22.5" customHeight="1" x14ac:dyDescent="0.2">
      <c r="A24" s="26" t="s">
        <v>201</v>
      </c>
      <c r="B24" s="173" t="s">
        <v>202</v>
      </c>
      <c r="C24" s="173" t="s">
        <v>203</v>
      </c>
      <c r="D24" s="173" t="s">
        <v>204</v>
      </c>
      <c r="E24" s="173" t="s">
        <v>205</v>
      </c>
    </row>
    <row r="25" spans="1:5" ht="22.5" customHeight="1" x14ac:dyDescent="0.2">
      <c r="A25" s="26" t="s">
        <v>206</v>
      </c>
      <c r="B25" s="27" t="s">
        <v>207</v>
      </c>
      <c r="C25" s="173" t="s">
        <v>208</v>
      </c>
      <c r="D25" s="173" t="s">
        <v>209</v>
      </c>
      <c r="E25" s="173" t="s">
        <v>210</v>
      </c>
    </row>
    <row r="26" spans="1:5" ht="22.5" customHeight="1" x14ac:dyDescent="0.2">
      <c r="A26" s="26" t="s">
        <v>211</v>
      </c>
      <c r="B26" s="173" t="s">
        <v>213</v>
      </c>
      <c r="C26" s="173" t="s">
        <v>214</v>
      </c>
      <c r="D26" s="173" t="s">
        <v>215</v>
      </c>
      <c r="E26" s="173" t="s">
        <v>216</v>
      </c>
    </row>
    <row r="27" spans="1:5" ht="22.5" customHeight="1" x14ac:dyDescent="0.2">
      <c r="A27" s="26" t="s">
        <v>217</v>
      </c>
      <c r="B27" s="27" t="s">
        <v>218</v>
      </c>
      <c r="C27" s="173" t="s">
        <v>219</v>
      </c>
      <c r="D27" s="173" t="s">
        <v>220</v>
      </c>
      <c r="E27" s="173" t="s">
        <v>221</v>
      </c>
    </row>
    <row r="28" spans="1:5" ht="22.5" customHeight="1" x14ac:dyDescent="0.2">
      <c r="A28" s="26" t="s">
        <v>222</v>
      </c>
      <c r="B28" s="27" t="s">
        <v>223</v>
      </c>
      <c r="C28" s="173" t="s">
        <v>224</v>
      </c>
      <c r="D28" s="173" t="s">
        <v>225</v>
      </c>
      <c r="E28" s="173" t="s">
        <v>226</v>
      </c>
    </row>
    <row r="29" spans="1:5" ht="22.5" customHeight="1" x14ac:dyDescent="0.2">
      <c r="A29" s="26" t="s">
        <v>228</v>
      </c>
      <c r="B29" s="173" t="s">
        <v>229</v>
      </c>
      <c r="C29" s="173" t="s">
        <v>230</v>
      </c>
      <c r="D29" s="173" t="s">
        <v>231</v>
      </c>
      <c r="E29" s="173" t="s">
        <v>232</v>
      </c>
    </row>
    <row r="30" spans="1:5" ht="22.5" customHeight="1" x14ac:dyDescent="0.2">
      <c r="A30" s="26" t="s">
        <v>233</v>
      </c>
      <c r="B30" s="27" t="s">
        <v>234</v>
      </c>
      <c r="C30" s="173" t="s">
        <v>235</v>
      </c>
      <c r="D30" s="173" t="s">
        <v>236</v>
      </c>
      <c r="E30" s="173" t="s">
        <v>237</v>
      </c>
    </row>
    <row r="31" spans="1:5" ht="22.5" customHeight="1" x14ac:dyDescent="0.2">
      <c r="A31" s="26" t="s">
        <v>238</v>
      </c>
      <c r="B31" s="173" t="s">
        <v>239</v>
      </c>
      <c r="C31" s="173" t="s">
        <v>240</v>
      </c>
      <c r="D31" s="173" t="s">
        <v>241</v>
      </c>
      <c r="E31" s="173" t="s">
        <v>242</v>
      </c>
    </row>
    <row r="32" spans="1:5" ht="22.5" customHeight="1" x14ac:dyDescent="0.2">
      <c r="A32" s="26" t="s">
        <v>243</v>
      </c>
      <c r="B32" s="27" t="s">
        <v>244</v>
      </c>
      <c r="C32" s="173" t="s">
        <v>245</v>
      </c>
      <c r="D32" s="173" t="s">
        <v>246</v>
      </c>
      <c r="E32" s="173" t="s">
        <v>247</v>
      </c>
    </row>
    <row r="33" spans="1:5" ht="22.5" customHeight="1" x14ac:dyDescent="0.2">
      <c r="A33" s="26" t="s">
        <v>248</v>
      </c>
      <c r="B33" s="31" t="s">
        <v>249</v>
      </c>
      <c r="C33" s="173" t="s">
        <v>251</v>
      </c>
      <c r="D33" s="173" t="s">
        <v>252</v>
      </c>
      <c r="E33" s="173" t="s">
        <v>253</v>
      </c>
    </row>
    <row r="34" spans="1:5" ht="22.5" customHeight="1" x14ac:dyDescent="0.2">
      <c r="A34" s="26" t="s">
        <v>254</v>
      </c>
      <c r="B34" s="27" t="s">
        <v>255</v>
      </c>
      <c r="C34" s="173" t="s">
        <v>256</v>
      </c>
      <c r="D34" s="173" t="s">
        <v>257</v>
      </c>
      <c r="E34" s="173" t="s">
        <v>258</v>
      </c>
    </row>
    <row r="35" spans="1:5" ht="22.5" customHeight="1" x14ac:dyDescent="0.2">
      <c r="A35" s="26" t="s">
        <v>259</v>
      </c>
      <c r="B35" s="27" t="s">
        <v>260</v>
      </c>
      <c r="C35" s="173" t="s">
        <v>261</v>
      </c>
      <c r="D35" s="173" t="s">
        <v>262</v>
      </c>
      <c r="E35" s="173" t="s">
        <v>263</v>
      </c>
    </row>
    <row r="36" spans="1:5" ht="22.5" customHeight="1" x14ac:dyDescent="0.2">
      <c r="A36" s="26" t="s">
        <v>264</v>
      </c>
      <c r="B36" s="31" t="s">
        <v>265</v>
      </c>
      <c r="C36" s="173" t="s">
        <v>266</v>
      </c>
      <c r="D36" s="173" t="s">
        <v>267</v>
      </c>
      <c r="E36" s="173" t="s">
        <v>268</v>
      </c>
    </row>
    <row r="37" spans="1:5" ht="22.5" customHeight="1" x14ac:dyDescent="0.2">
      <c r="A37" s="26" t="s">
        <v>269</v>
      </c>
      <c r="B37" s="27" t="s">
        <v>270</v>
      </c>
      <c r="C37" s="173" t="s">
        <v>271</v>
      </c>
      <c r="D37" s="173" t="s">
        <v>272</v>
      </c>
      <c r="E37" s="173" t="s">
        <v>273</v>
      </c>
    </row>
    <row r="38" spans="1:5" ht="22.5" customHeight="1" x14ac:dyDescent="0.2">
      <c r="A38" s="26" t="s">
        <v>274</v>
      </c>
      <c r="B38" s="173" t="s">
        <v>275</v>
      </c>
      <c r="C38" s="173" t="s">
        <v>276</v>
      </c>
      <c r="D38" s="173" t="s">
        <v>277</v>
      </c>
      <c r="E38" s="173" t="s">
        <v>278</v>
      </c>
    </row>
    <row r="39" spans="1:5" ht="22.5" customHeight="1" x14ac:dyDescent="0.2">
      <c r="A39" s="26" t="s">
        <v>279</v>
      </c>
      <c r="B39" s="27" t="s">
        <v>280</v>
      </c>
      <c r="C39" s="173" t="s">
        <v>281</v>
      </c>
      <c r="D39" s="173" t="s">
        <v>282</v>
      </c>
      <c r="E39" s="173" t="s">
        <v>283</v>
      </c>
    </row>
    <row r="40" spans="1:5" ht="22.5" customHeight="1" x14ac:dyDescent="0.2">
      <c r="A40" s="26" t="s">
        <v>284</v>
      </c>
      <c r="B40" s="173" t="s">
        <v>285</v>
      </c>
      <c r="C40" s="173" t="s">
        <v>287</v>
      </c>
      <c r="D40" s="173" t="s">
        <v>288</v>
      </c>
      <c r="E40" s="173" t="s">
        <v>289</v>
      </c>
    </row>
    <row r="41" spans="1:5" ht="22.5" customHeight="1" x14ac:dyDescent="0.2">
      <c r="A41" s="26" t="s">
        <v>290</v>
      </c>
      <c r="B41" s="27" t="s">
        <v>291</v>
      </c>
      <c r="C41" s="173" t="s">
        <v>292</v>
      </c>
      <c r="D41" s="173" t="s">
        <v>293</v>
      </c>
      <c r="E41" s="173" t="s">
        <v>294</v>
      </c>
    </row>
    <row r="42" spans="1:5" ht="22.5" customHeight="1" x14ac:dyDescent="0.2">
      <c r="A42" s="26" t="s">
        <v>295</v>
      </c>
      <c r="B42" s="173" t="s">
        <v>296</v>
      </c>
      <c r="C42" s="173" t="s">
        <v>297</v>
      </c>
      <c r="D42" s="173" t="s">
        <v>298</v>
      </c>
      <c r="E42" s="173" t="s">
        <v>299</v>
      </c>
    </row>
    <row r="43" spans="1:5" ht="22.5" customHeight="1" x14ac:dyDescent="0.2">
      <c r="A43" s="26" t="s">
        <v>300</v>
      </c>
      <c r="B43" s="173" t="s">
        <v>301</v>
      </c>
      <c r="C43" s="173" t="s">
        <v>302</v>
      </c>
      <c r="D43" s="173" t="s">
        <v>303</v>
      </c>
      <c r="E43" s="173" t="s">
        <v>304</v>
      </c>
    </row>
    <row r="44" spans="1:5" ht="22.5" customHeight="1" x14ac:dyDescent="0.25">
      <c r="A44" s="47" t="s">
        <v>305</v>
      </c>
      <c r="B44" s="48" t="s">
        <v>336</v>
      </c>
      <c r="C44" s="199" t="s">
        <v>337</v>
      </c>
      <c r="D44" s="199" t="s">
        <v>338</v>
      </c>
      <c r="E44" s="199" t="s">
        <v>339</v>
      </c>
    </row>
    <row r="45" spans="1:5" ht="22.5" customHeight="1" x14ac:dyDescent="0.25">
      <c r="A45" s="47" t="s">
        <v>340</v>
      </c>
      <c r="B45" s="48" t="s">
        <v>341</v>
      </c>
      <c r="C45" s="199" t="s">
        <v>342</v>
      </c>
      <c r="D45" s="199" t="s">
        <v>343</v>
      </c>
      <c r="E45" s="199" t="s">
        <v>344</v>
      </c>
    </row>
    <row r="46" spans="1:5" ht="22.5" customHeight="1" x14ac:dyDescent="0.25">
      <c r="A46" s="47" t="s">
        <v>345</v>
      </c>
      <c r="B46" s="48" t="s">
        <v>346</v>
      </c>
      <c r="C46" s="199" t="s">
        <v>347</v>
      </c>
      <c r="D46" s="199" t="s">
        <v>348</v>
      </c>
      <c r="E46" s="199" t="s">
        <v>349</v>
      </c>
    </row>
    <row r="47" spans="1:5" ht="22.5" customHeight="1" x14ac:dyDescent="0.25">
      <c r="A47" s="47" t="s">
        <v>350</v>
      </c>
      <c r="B47" s="48" t="s">
        <v>351</v>
      </c>
      <c r="C47" s="199" t="s">
        <v>352</v>
      </c>
      <c r="D47" s="199" t="s">
        <v>353</v>
      </c>
      <c r="E47" s="199" t="s">
        <v>354</v>
      </c>
    </row>
    <row r="48" spans="1:5" ht="22.5" customHeight="1" x14ac:dyDescent="0.25">
      <c r="A48" s="47" t="s">
        <v>355</v>
      </c>
      <c r="B48" s="48" t="s">
        <v>356</v>
      </c>
      <c r="C48" s="199" t="s">
        <v>357</v>
      </c>
      <c r="D48" s="199" t="s">
        <v>358</v>
      </c>
      <c r="E48" s="199" t="s">
        <v>359</v>
      </c>
    </row>
    <row r="49" spans="1:5" ht="22.5" customHeight="1" x14ac:dyDescent="0.25">
      <c r="A49" s="47" t="s">
        <v>360</v>
      </c>
      <c r="B49" s="48" t="s">
        <v>361</v>
      </c>
      <c r="C49" s="199" t="s">
        <v>362</v>
      </c>
      <c r="D49" s="199" t="s">
        <v>363</v>
      </c>
      <c r="E49" s="199" t="s">
        <v>364</v>
      </c>
    </row>
    <row r="50" spans="1:5" ht="22.5" customHeight="1" x14ac:dyDescent="0.25">
      <c r="A50" s="47" t="s">
        <v>365</v>
      </c>
      <c r="B50" s="48" t="s">
        <v>366</v>
      </c>
      <c r="C50" s="199" t="s">
        <v>367</v>
      </c>
      <c r="D50" s="199" t="s">
        <v>368</v>
      </c>
      <c r="E50" s="199" t="s">
        <v>369</v>
      </c>
    </row>
    <row r="51" spans="1:5" ht="22.5" customHeight="1" x14ac:dyDescent="0.25">
      <c r="A51" s="47" t="s">
        <v>370</v>
      </c>
      <c r="B51" s="48" t="s">
        <v>371</v>
      </c>
      <c r="C51" s="199" t="s">
        <v>372</v>
      </c>
      <c r="D51" s="199" t="s">
        <v>373</v>
      </c>
      <c r="E51" s="199" t="s">
        <v>374</v>
      </c>
    </row>
    <row r="52" spans="1:5" ht="22.5" customHeight="1" x14ac:dyDescent="0.25">
      <c r="A52" s="47" t="s">
        <v>375</v>
      </c>
      <c r="B52" s="48" t="s">
        <v>376</v>
      </c>
      <c r="C52" s="199" t="s">
        <v>377</v>
      </c>
      <c r="D52" s="199" t="s">
        <v>378</v>
      </c>
      <c r="E52" s="199" t="s">
        <v>379</v>
      </c>
    </row>
    <row r="53" spans="1:5" ht="22.5" customHeight="1" x14ac:dyDescent="0.25">
      <c r="A53" s="47" t="s">
        <v>380</v>
      </c>
      <c r="B53" s="48" t="s">
        <v>381</v>
      </c>
      <c r="C53" s="199" t="s">
        <v>382</v>
      </c>
      <c r="D53" s="199" t="s">
        <v>383</v>
      </c>
      <c r="E53" s="199" t="s">
        <v>384</v>
      </c>
    </row>
    <row r="54" spans="1:5" ht="22.5" customHeight="1" x14ac:dyDescent="0.25">
      <c r="A54" s="47" t="s">
        <v>385</v>
      </c>
      <c r="B54" s="48" t="s">
        <v>386</v>
      </c>
      <c r="C54" s="199" t="s">
        <v>387</v>
      </c>
      <c r="D54" s="199" t="s">
        <v>388</v>
      </c>
      <c r="E54" s="199" t="s">
        <v>389</v>
      </c>
    </row>
    <row r="55" spans="1:5" ht="22.5" customHeight="1" x14ac:dyDescent="0.25">
      <c r="A55" s="47" t="s">
        <v>390</v>
      </c>
      <c r="B55" s="48" t="s">
        <v>391</v>
      </c>
      <c r="C55" s="199" t="s">
        <v>392</v>
      </c>
      <c r="D55" s="199" t="s">
        <v>393</v>
      </c>
      <c r="E55" s="199" t="s">
        <v>394</v>
      </c>
    </row>
    <row r="56" spans="1:5" ht="22.5" customHeight="1" x14ac:dyDescent="0.25">
      <c r="A56" s="47" t="s">
        <v>395</v>
      </c>
      <c r="B56" s="50" t="s">
        <v>396</v>
      </c>
      <c r="C56" s="199" t="s">
        <v>399</v>
      </c>
      <c r="D56" s="199" t="s">
        <v>400</v>
      </c>
      <c r="E56" s="199" t="s">
        <v>401</v>
      </c>
    </row>
    <row r="57" spans="1:5" ht="22.5" customHeight="1" x14ac:dyDescent="0.25">
      <c r="A57" s="47" t="s">
        <v>402</v>
      </c>
      <c r="B57" s="48" t="s">
        <v>403</v>
      </c>
      <c r="C57" s="199" t="s">
        <v>404</v>
      </c>
      <c r="D57" s="199" t="s">
        <v>405</v>
      </c>
      <c r="E57" s="199" t="s">
        <v>406</v>
      </c>
    </row>
    <row r="58" spans="1:5" ht="22.5" customHeight="1" x14ac:dyDescent="0.25">
      <c r="A58" s="47" t="s">
        <v>407</v>
      </c>
      <c r="B58" s="48" t="s">
        <v>408</v>
      </c>
      <c r="C58" s="199" t="s">
        <v>409</v>
      </c>
      <c r="D58" s="199" t="s">
        <v>410</v>
      </c>
      <c r="E58" s="199" t="s">
        <v>411</v>
      </c>
    </row>
    <row r="59" spans="1:5" ht="22.5" customHeight="1" x14ac:dyDescent="0.25">
      <c r="A59" s="47" t="s">
        <v>412</v>
      </c>
      <c r="B59" s="48" t="s">
        <v>413</v>
      </c>
      <c r="C59" s="199" t="s">
        <v>414</v>
      </c>
      <c r="D59" s="199" t="s">
        <v>415</v>
      </c>
      <c r="E59" s="199" t="s">
        <v>416</v>
      </c>
    </row>
    <row r="60" spans="1:5" ht="22.5" customHeight="1" x14ac:dyDescent="0.25">
      <c r="A60" s="47" t="s">
        <v>417</v>
      </c>
      <c r="B60" s="48" t="s">
        <v>418</v>
      </c>
      <c r="C60" s="199" t="s">
        <v>419</v>
      </c>
      <c r="D60" s="199" t="s">
        <v>420</v>
      </c>
      <c r="E60" s="199" t="s">
        <v>421</v>
      </c>
    </row>
    <row r="61" spans="1:5" ht="22.5" customHeight="1" x14ac:dyDescent="0.25">
      <c r="A61" s="47" t="s">
        <v>422</v>
      </c>
      <c r="B61" s="48" t="s">
        <v>423</v>
      </c>
      <c r="C61" s="199" t="s">
        <v>424</v>
      </c>
      <c r="D61" s="199" t="s">
        <v>425</v>
      </c>
      <c r="E61" s="199" t="s">
        <v>426</v>
      </c>
    </row>
    <row r="62" spans="1:5" ht="22.5" customHeight="1" x14ac:dyDescent="0.25">
      <c r="A62" s="47" t="s">
        <v>427</v>
      </c>
      <c r="B62" s="48" t="s">
        <v>428</v>
      </c>
      <c r="C62" s="199" t="s">
        <v>429</v>
      </c>
      <c r="D62" s="199" t="s">
        <v>430</v>
      </c>
      <c r="E62" s="199" t="s">
        <v>431</v>
      </c>
    </row>
    <row r="63" spans="1:5" ht="22.5" customHeight="1" x14ac:dyDescent="0.25">
      <c r="A63" s="47" t="s">
        <v>432</v>
      </c>
      <c r="B63" s="48" t="s">
        <v>433</v>
      </c>
      <c r="C63" s="199" t="s">
        <v>434</v>
      </c>
      <c r="D63" s="199" t="s">
        <v>435</v>
      </c>
      <c r="E63" s="199" t="s">
        <v>436</v>
      </c>
    </row>
    <row r="64" spans="1:5" ht="22.5" customHeight="1" x14ac:dyDescent="0.25">
      <c r="A64" s="47" t="s">
        <v>437</v>
      </c>
      <c r="B64" s="50" t="s">
        <v>438</v>
      </c>
      <c r="C64" s="199" t="s">
        <v>439</v>
      </c>
      <c r="D64" s="199" t="s">
        <v>440</v>
      </c>
      <c r="E64" s="199" t="s">
        <v>441</v>
      </c>
    </row>
    <row r="65" spans="1:5" ht="22.5" customHeight="1" x14ac:dyDescent="0.25">
      <c r="A65" s="47" t="s">
        <v>442</v>
      </c>
      <c r="B65" s="48" t="s">
        <v>443</v>
      </c>
      <c r="C65" s="199" t="s">
        <v>445</v>
      </c>
      <c r="D65" s="199" t="s">
        <v>446</v>
      </c>
      <c r="E65" s="199" t="s">
        <v>447</v>
      </c>
    </row>
    <row r="66" spans="1:5" ht="22.5" customHeight="1" x14ac:dyDescent="0.25">
      <c r="A66" s="47" t="s">
        <v>448</v>
      </c>
      <c r="B66" s="50" t="s">
        <v>449</v>
      </c>
      <c r="C66" s="199" t="s">
        <v>450</v>
      </c>
      <c r="D66" s="199" t="s">
        <v>451</v>
      </c>
      <c r="E66" s="199" t="s">
        <v>452</v>
      </c>
    </row>
    <row r="67" spans="1:5" ht="22.5" customHeight="1" x14ac:dyDescent="0.25">
      <c r="A67" s="47" t="s">
        <v>453</v>
      </c>
      <c r="B67" s="48" t="s">
        <v>454</v>
      </c>
      <c r="C67" s="199" t="s">
        <v>455</v>
      </c>
      <c r="D67" s="199" t="s">
        <v>456</v>
      </c>
      <c r="E67" s="199" t="s">
        <v>457</v>
      </c>
    </row>
    <row r="68" spans="1:5" ht="22.5" customHeight="1" x14ac:dyDescent="0.25">
      <c r="A68" s="236" t="s">
        <v>458</v>
      </c>
      <c r="B68" s="89" t="s">
        <v>674</v>
      </c>
      <c r="C68" s="234" t="s">
        <v>677</v>
      </c>
      <c r="D68" s="234" t="s">
        <v>678</v>
      </c>
      <c r="E68" s="234" t="s">
        <v>679</v>
      </c>
    </row>
    <row r="69" spans="1:5" ht="22.5" customHeight="1" x14ac:dyDescent="0.25">
      <c r="A69" s="236" t="s">
        <v>680</v>
      </c>
      <c r="B69" s="110" t="s">
        <v>681</v>
      </c>
      <c r="C69" s="234" t="s">
        <v>751</v>
      </c>
      <c r="D69" s="234" t="s">
        <v>752</v>
      </c>
      <c r="E69" s="234" t="s">
        <v>754</v>
      </c>
    </row>
    <row r="70" spans="1:5" ht="22.5" customHeight="1" x14ac:dyDescent="0.25">
      <c r="A70" s="236" t="s">
        <v>756</v>
      </c>
      <c r="B70" s="112" t="s">
        <v>757</v>
      </c>
      <c r="C70" s="234" t="s">
        <v>789</v>
      </c>
      <c r="D70" s="234" t="s">
        <v>791</v>
      </c>
      <c r="E70" s="234" t="s">
        <v>792</v>
      </c>
    </row>
    <row r="71" spans="1:5" ht="22.5" customHeight="1" x14ac:dyDescent="0.25">
      <c r="A71" s="236" t="s">
        <v>793</v>
      </c>
      <c r="B71" s="112" t="s">
        <v>794</v>
      </c>
      <c r="C71" s="234" t="s">
        <v>796</v>
      </c>
      <c r="D71" s="234" t="s">
        <v>798</v>
      </c>
      <c r="E71" s="234" t="s">
        <v>800</v>
      </c>
    </row>
    <row r="72" spans="1:5" ht="22.5" customHeight="1" x14ac:dyDescent="0.25">
      <c r="A72" s="236" t="s">
        <v>802</v>
      </c>
      <c r="B72" s="110" t="s">
        <v>804</v>
      </c>
      <c r="C72" s="234" t="s">
        <v>805</v>
      </c>
      <c r="D72" s="234" t="s">
        <v>806</v>
      </c>
      <c r="E72" s="234" t="s">
        <v>807</v>
      </c>
    </row>
    <row r="73" spans="1:5" ht="22.5" customHeight="1" x14ac:dyDescent="0.25">
      <c r="A73" s="236" t="s">
        <v>808</v>
      </c>
      <c r="B73" s="112" t="s">
        <v>809</v>
      </c>
      <c r="C73" s="234" t="s">
        <v>810</v>
      </c>
      <c r="D73" s="234" t="s">
        <v>812</v>
      </c>
      <c r="E73" s="234" t="s">
        <v>813</v>
      </c>
    </row>
    <row r="74" spans="1:5" ht="22.5" customHeight="1" x14ac:dyDescent="0.25">
      <c r="A74" s="236" t="s">
        <v>815</v>
      </c>
      <c r="B74" s="110" t="s">
        <v>816</v>
      </c>
      <c r="C74" s="234" t="s">
        <v>817</v>
      </c>
      <c r="D74" s="234" t="s">
        <v>819</v>
      </c>
      <c r="E74" s="234" t="s">
        <v>820</v>
      </c>
    </row>
    <row r="75" spans="1:5" ht="22.5" customHeight="1" x14ac:dyDescent="0.25">
      <c r="A75" s="236" t="s">
        <v>821</v>
      </c>
      <c r="B75" s="112" t="s">
        <v>822</v>
      </c>
      <c r="C75" s="234" t="s">
        <v>823</v>
      </c>
      <c r="D75" s="234" t="s">
        <v>824</v>
      </c>
      <c r="E75" s="234" t="s">
        <v>825</v>
      </c>
    </row>
    <row r="76" spans="1:5" ht="22.5" customHeight="1" x14ac:dyDescent="0.25">
      <c r="A76" s="236" t="s">
        <v>826</v>
      </c>
      <c r="B76" s="112" t="s">
        <v>828</v>
      </c>
      <c r="C76" s="234" t="s">
        <v>830</v>
      </c>
      <c r="D76" s="234" t="s">
        <v>832</v>
      </c>
      <c r="E76" s="234" t="s">
        <v>834</v>
      </c>
    </row>
    <row r="77" spans="1:5" ht="22.5" customHeight="1" x14ac:dyDescent="0.25">
      <c r="A77" s="236" t="s">
        <v>835</v>
      </c>
      <c r="B77" s="141" t="s">
        <v>836</v>
      </c>
      <c r="C77" s="234" t="s">
        <v>1344</v>
      </c>
      <c r="D77" s="234" t="s">
        <v>1345</v>
      </c>
      <c r="E77" s="234" t="s">
        <v>1346</v>
      </c>
    </row>
    <row r="78" spans="1:5" ht="22.5" customHeight="1" x14ac:dyDescent="0.25">
      <c r="A78" s="236" t="s">
        <v>1347</v>
      </c>
      <c r="B78" s="110" t="s">
        <v>1348</v>
      </c>
      <c r="C78" s="234" t="s">
        <v>1349</v>
      </c>
      <c r="D78" s="234" t="s">
        <v>1350</v>
      </c>
      <c r="E78" s="234" t="s">
        <v>1351</v>
      </c>
    </row>
    <row r="79" spans="1:5" ht="22.5" customHeight="1" x14ac:dyDescent="0.25">
      <c r="A79" s="236" t="s">
        <v>1352</v>
      </c>
      <c r="B79" s="110" t="s">
        <v>1353</v>
      </c>
      <c r="C79" s="234" t="s">
        <v>1354</v>
      </c>
      <c r="D79" s="234" t="s">
        <v>1355</v>
      </c>
      <c r="E79" s="234" t="s">
        <v>1356</v>
      </c>
    </row>
    <row r="80" spans="1:5" ht="22.5" customHeight="1" x14ac:dyDescent="0.25">
      <c r="A80" s="236" t="s">
        <v>1357</v>
      </c>
      <c r="B80" s="110" t="s">
        <v>1358</v>
      </c>
      <c r="C80" s="234" t="s">
        <v>1359</v>
      </c>
      <c r="D80" s="234" t="s">
        <v>1360</v>
      </c>
      <c r="E80" s="234" t="s">
        <v>1361</v>
      </c>
    </row>
    <row r="81" spans="1:5" ht="22.5" customHeight="1" x14ac:dyDescent="0.25">
      <c r="A81" s="236" t="s">
        <v>1362</v>
      </c>
      <c r="B81" s="110" t="s">
        <v>1363</v>
      </c>
      <c r="C81" s="234" t="s">
        <v>1364</v>
      </c>
      <c r="D81" s="234" t="s">
        <v>1365</v>
      </c>
      <c r="E81" s="234" t="s">
        <v>1366</v>
      </c>
    </row>
    <row r="82" spans="1:5" ht="22.5" customHeight="1" x14ac:dyDescent="0.25">
      <c r="A82" s="236" t="s">
        <v>1367</v>
      </c>
      <c r="B82" s="112" t="s">
        <v>1368</v>
      </c>
      <c r="C82" s="234" t="s">
        <v>1369</v>
      </c>
      <c r="D82" s="234" t="s">
        <v>1370</v>
      </c>
      <c r="E82" s="234" t="s">
        <v>1371</v>
      </c>
    </row>
    <row r="83" spans="1:5" ht="22.5" customHeight="1" x14ac:dyDescent="0.25">
      <c r="A83" s="236" t="s">
        <v>1372</v>
      </c>
      <c r="B83" s="110" t="s">
        <v>1373</v>
      </c>
      <c r="C83" s="234" t="s">
        <v>1374</v>
      </c>
      <c r="D83" s="234" t="s">
        <v>1375</v>
      </c>
      <c r="E83" s="234" t="s">
        <v>1376</v>
      </c>
    </row>
    <row r="84" spans="1:5" ht="22.5" customHeight="1" x14ac:dyDescent="0.25">
      <c r="A84" s="236" t="s">
        <v>1377</v>
      </c>
      <c r="B84" s="112" t="s">
        <v>1378</v>
      </c>
      <c r="C84" s="234" t="s">
        <v>1379</v>
      </c>
      <c r="D84" s="234" t="s">
        <v>1380</v>
      </c>
      <c r="E84" s="234" t="s">
        <v>1381</v>
      </c>
    </row>
    <row r="85" spans="1:5" ht="22.5" customHeight="1" x14ac:dyDescent="0.25">
      <c r="A85" s="236" t="s">
        <v>1382</v>
      </c>
      <c r="B85" s="112" t="s">
        <v>1383</v>
      </c>
      <c r="C85" s="234" t="s">
        <v>1384</v>
      </c>
      <c r="D85" s="234" t="s">
        <v>1385</v>
      </c>
      <c r="E85" s="234" t="s">
        <v>1386</v>
      </c>
    </row>
    <row r="86" spans="1:5" ht="22.5" customHeight="1" x14ac:dyDescent="0.25">
      <c r="A86" s="236" t="s">
        <v>1387</v>
      </c>
      <c r="B86" s="110" t="s">
        <v>1388</v>
      </c>
      <c r="C86" s="234" t="s">
        <v>1389</v>
      </c>
      <c r="D86" s="234" t="s">
        <v>1390</v>
      </c>
      <c r="E86" s="234" t="s">
        <v>1391</v>
      </c>
    </row>
    <row r="87" spans="1:5" ht="22.5" customHeight="1" x14ac:dyDescent="0.25">
      <c r="A87" s="236" t="s">
        <v>1392</v>
      </c>
      <c r="B87" s="110" t="s">
        <v>1393</v>
      </c>
      <c r="C87" s="234" t="s">
        <v>1394</v>
      </c>
      <c r="D87" s="234" t="s">
        <v>1395</v>
      </c>
      <c r="E87" s="234" t="s">
        <v>1396</v>
      </c>
    </row>
    <row r="88" spans="1:5" ht="22.5" customHeight="1" x14ac:dyDescent="0.25">
      <c r="A88" s="236" t="s">
        <v>1397</v>
      </c>
      <c r="B88" s="112" t="s">
        <v>1398</v>
      </c>
      <c r="C88" s="234" t="s">
        <v>1399</v>
      </c>
      <c r="D88" s="234" t="s">
        <v>1400</v>
      </c>
      <c r="E88" s="234" t="s">
        <v>1401</v>
      </c>
    </row>
    <row r="89" spans="1:5" ht="22.5" customHeight="1" x14ac:dyDescent="0.25">
      <c r="A89" s="236" t="s">
        <v>1402</v>
      </c>
      <c r="B89" s="110" t="s">
        <v>1403</v>
      </c>
      <c r="C89" s="234" t="s">
        <v>1404</v>
      </c>
      <c r="D89" s="234" t="s">
        <v>1405</v>
      </c>
      <c r="E89" s="234" t="s">
        <v>1406</v>
      </c>
    </row>
    <row r="90" spans="1:5" ht="22.5" customHeight="1" x14ac:dyDescent="0.25">
      <c r="A90" s="236" t="s">
        <v>1407</v>
      </c>
      <c r="B90" s="112" t="s">
        <v>1408</v>
      </c>
      <c r="C90" s="234" t="s">
        <v>1409</v>
      </c>
      <c r="D90" s="234" t="s">
        <v>1410</v>
      </c>
      <c r="E90" s="234" t="s">
        <v>1411</v>
      </c>
    </row>
    <row r="91" spans="1:5" ht="22.5" customHeight="1" x14ac:dyDescent="0.25">
      <c r="A91" s="236" t="s">
        <v>1412</v>
      </c>
      <c r="B91" s="110" t="s">
        <v>1413</v>
      </c>
      <c r="C91" s="234" t="s">
        <v>1414</v>
      </c>
      <c r="D91" s="234" t="s">
        <v>1415</v>
      </c>
      <c r="E91" s="234" t="s">
        <v>1416</v>
      </c>
    </row>
    <row r="92" spans="1:5" ht="22.5" customHeight="1" x14ac:dyDescent="0.25">
      <c r="A92" s="253" t="s">
        <v>1417</v>
      </c>
      <c r="B92" s="144" t="s">
        <v>1418</v>
      </c>
      <c r="C92" s="257" t="s">
        <v>1419</v>
      </c>
      <c r="D92" s="257" t="s">
        <v>1420</v>
      </c>
      <c r="E92" s="257" t="s">
        <v>1421</v>
      </c>
    </row>
    <row r="93" spans="1:5" ht="22.5" customHeight="1" x14ac:dyDescent="0.25">
      <c r="A93" s="253" t="s">
        <v>1422</v>
      </c>
      <c r="B93" s="144" t="s">
        <v>1423</v>
      </c>
      <c r="C93" s="257" t="s">
        <v>1424</v>
      </c>
      <c r="D93" s="257" t="s">
        <v>1425</v>
      </c>
      <c r="E93" s="257" t="s">
        <v>1426</v>
      </c>
    </row>
    <row r="94" spans="1:5" ht="22.5" customHeight="1" x14ac:dyDescent="0.25">
      <c r="A94" s="253" t="s">
        <v>1427</v>
      </c>
      <c r="B94" s="144" t="s">
        <v>1428</v>
      </c>
      <c r="C94" s="257" t="s">
        <v>1429</v>
      </c>
      <c r="D94" s="257" t="s">
        <v>1430</v>
      </c>
      <c r="E94" s="257" t="s">
        <v>1431</v>
      </c>
    </row>
    <row r="95" spans="1:5" ht="22.5" customHeight="1" x14ac:dyDescent="0.25">
      <c r="A95" s="253" t="s">
        <v>1432</v>
      </c>
      <c r="B95" s="144" t="s">
        <v>1433</v>
      </c>
      <c r="C95" s="257" t="s">
        <v>1434</v>
      </c>
      <c r="D95" s="257" t="s">
        <v>1435</v>
      </c>
      <c r="E95" s="257" t="s">
        <v>1436</v>
      </c>
    </row>
    <row r="96" spans="1:5" ht="22.5" customHeight="1" x14ac:dyDescent="0.25">
      <c r="A96" s="253" t="s">
        <v>1437</v>
      </c>
      <c r="B96" s="144" t="s">
        <v>1438</v>
      </c>
      <c r="C96" s="257" t="s">
        <v>1439</v>
      </c>
      <c r="D96" s="257" t="s">
        <v>1440</v>
      </c>
      <c r="E96" s="257" t="s">
        <v>1441</v>
      </c>
    </row>
    <row r="97" spans="1:5" ht="22.5" customHeight="1" x14ac:dyDescent="0.25">
      <c r="A97" s="253" t="s">
        <v>1442</v>
      </c>
      <c r="B97" s="144" t="s">
        <v>1443</v>
      </c>
      <c r="C97" s="257" t="s">
        <v>1444</v>
      </c>
      <c r="D97" s="257" t="s">
        <v>1445</v>
      </c>
      <c r="E97" s="257" t="s">
        <v>1446</v>
      </c>
    </row>
    <row r="98" spans="1:5" ht="22.5" customHeight="1" x14ac:dyDescent="0.25">
      <c r="A98" s="253" t="s">
        <v>1447</v>
      </c>
      <c r="B98" s="144" t="s">
        <v>1448</v>
      </c>
      <c r="C98" s="257" t="s">
        <v>1449</v>
      </c>
      <c r="D98" s="257" t="s">
        <v>1450</v>
      </c>
      <c r="E98" s="257" t="s">
        <v>1451</v>
      </c>
    </row>
    <row r="99" spans="1:5" ht="22.5" customHeight="1" x14ac:dyDescent="0.25">
      <c r="A99" s="253" t="s">
        <v>1452</v>
      </c>
      <c r="B99" s="147" t="s">
        <v>1453</v>
      </c>
      <c r="C99" s="257" t="s">
        <v>1455</v>
      </c>
      <c r="D99" s="257" t="s">
        <v>1456</v>
      </c>
      <c r="E99" s="257" t="s">
        <v>1457</v>
      </c>
    </row>
    <row r="100" spans="1:5" ht="22.5" customHeight="1" x14ac:dyDescent="0.25">
      <c r="A100" s="253" t="s">
        <v>1458</v>
      </c>
      <c r="B100" s="144" t="s">
        <v>1459</v>
      </c>
      <c r="C100" s="257" t="s">
        <v>1460</v>
      </c>
      <c r="D100" s="257" t="s">
        <v>1461</v>
      </c>
      <c r="E100" s="257" t="s">
        <v>1462</v>
      </c>
    </row>
    <row r="101" spans="1:5" ht="22.5" customHeight="1" x14ac:dyDescent="0.25">
      <c r="A101" s="253" t="s">
        <v>1463</v>
      </c>
      <c r="B101" s="144" t="s">
        <v>1464</v>
      </c>
      <c r="C101" s="257" t="s">
        <v>1465</v>
      </c>
      <c r="D101" s="257" t="s">
        <v>1466</v>
      </c>
      <c r="E101" s="257" t="s">
        <v>1467</v>
      </c>
    </row>
    <row r="102" spans="1:5" ht="22.5" customHeight="1" x14ac:dyDescent="0.25">
      <c r="A102" s="253" t="s">
        <v>1468</v>
      </c>
      <c r="B102" s="144" t="s">
        <v>1469</v>
      </c>
      <c r="C102" s="257" t="s">
        <v>1470</v>
      </c>
      <c r="D102" s="257" t="s">
        <v>1471</v>
      </c>
      <c r="E102" s="257" t="s">
        <v>1472</v>
      </c>
    </row>
    <row r="103" spans="1:5" ht="22.5" customHeight="1" x14ac:dyDescent="0.25">
      <c r="A103" s="253" t="s">
        <v>1473</v>
      </c>
      <c r="B103" s="144" t="s">
        <v>1474</v>
      </c>
      <c r="C103" s="257" t="s">
        <v>1475</v>
      </c>
      <c r="D103" s="257" t="s">
        <v>1476</v>
      </c>
      <c r="E103" s="257" t="s">
        <v>1477</v>
      </c>
    </row>
    <row r="104" spans="1:5" ht="22.5" customHeight="1" x14ac:dyDescent="0.25">
      <c r="A104" s="253" t="s">
        <v>1480</v>
      </c>
      <c r="B104" s="169" t="s">
        <v>1481</v>
      </c>
      <c r="C104" s="257" t="s">
        <v>1662</v>
      </c>
      <c r="D104" s="257" t="s">
        <v>1663</v>
      </c>
      <c r="E104" s="257" t="s">
        <v>1664</v>
      </c>
    </row>
    <row r="105" spans="1:5" ht="22.5" customHeight="1" x14ac:dyDescent="0.25">
      <c r="A105" s="253" t="s">
        <v>1665</v>
      </c>
      <c r="B105" s="144" t="s">
        <v>1666</v>
      </c>
      <c r="C105" s="257" t="s">
        <v>1667</v>
      </c>
      <c r="D105" s="257" t="s">
        <v>1668</v>
      </c>
      <c r="E105" s="257" t="s">
        <v>1669</v>
      </c>
    </row>
    <row r="106" spans="1:5" ht="22.5" customHeight="1" x14ac:dyDescent="0.25">
      <c r="A106" s="253" t="s">
        <v>1670</v>
      </c>
      <c r="B106" s="144" t="s">
        <v>1671</v>
      </c>
      <c r="C106" s="257" t="s">
        <v>1672</v>
      </c>
      <c r="D106" s="257" t="s">
        <v>1673</v>
      </c>
      <c r="E106" s="257" t="s">
        <v>1674</v>
      </c>
    </row>
    <row r="107" spans="1:5" ht="22.5" customHeight="1" x14ac:dyDescent="0.25">
      <c r="A107" s="253" t="s">
        <v>1675</v>
      </c>
      <c r="B107" s="144" t="s">
        <v>1676</v>
      </c>
      <c r="C107" s="257" t="s">
        <v>1681</v>
      </c>
      <c r="D107" s="257" t="s">
        <v>1682</v>
      </c>
      <c r="E107" s="257" t="s">
        <v>1683</v>
      </c>
    </row>
    <row r="108" spans="1:5" ht="22.5" customHeight="1" x14ac:dyDescent="0.25">
      <c r="A108" s="253" t="s">
        <v>1684</v>
      </c>
      <c r="B108" s="144" t="s">
        <v>1685</v>
      </c>
      <c r="C108" s="257" t="s">
        <v>1686</v>
      </c>
      <c r="D108" s="257" t="s">
        <v>1687</v>
      </c>
      <c r="E108" s="257" t="s">
        <v>1688</v>
      </c>
    </row>
    <row r="109" spans="1:5" ht="22.5" customHeight="1" x14ac:dyDescent="0.25">
      <c r="A109" s="253" t="s">
        <v>1689</v>
      </c>
      <c r="B109" s="169" t="s">
        <v>1690</v>
      </c>
      <c r="C109" s="257" t="s">
        <v>1691</v>
      </c>
      <c r="D109" s="257" t="s">
        <v>1692</v>
      </c>
      <c r="E109" s="257" t="s">
        <v>1693</v>
      </c>
    </row>
    <row r="110" spans="1:5" ht="22.5" customHeight="1" x14ac:dyDescent="0.25">
      <c r="A110" s="253" t="s">
        <v>1694</v>
      </c>
      <c r="B110" s="169" t="s">
        <v>1695</v>
      </c>
      <c r="C110" s="257" t="s">
        <v>1696</v>
      </c>
      <c r="D110" s="257" t="s">
        <v>1697</v>
      </c>
      <c r="E110" s="257" t="s">
        <v>1698</v>
      </c>
    </row>
    <row r="111" spans="1:5" ht="22.5" customHeight="1" x14ac:dyDescent="0.25">
      <c r="A111" s="253" t="s">
        <v>1699</v>
      </c>
      <c r="B111" s="147" t="s">
        <v>1700</v>
      </c>
      <c r="C111" s="257" t="s">
        <v>1701</v>
      </c>
      <c r="D111" s="257" t="s">
        <v>1702</v>
      </c>
      <c r="E111" s="257" t="s">
        <v>1703</v>
      </c>
    </row>
    <row r="112" spans="1:5" ht="22.5" customHeight="1" x14ac:dyDescent="0.25">
      <c r="A112" s="253" t="s">
        <v>1704</v>
      </c>
      <c r="B112" s="169" t="s">
        <v>1705</v>
      </c>
      <c r="C112" s="257" t="s">
        <v>1706</v>
      </c>
      <c r="D112" s="257" t="s">
        <v>1707</v>
      </c>
      <c r="E112" s="257" t="s">
        <v>1708</v>
      </c>
    </row>
    <row r="113" spans="1:5" ht="22.5" customHeight="1" x14ac:dyDescent="0.25">
      <c r="A113" s="253" t="s">
        <v>1709</v>
      </c>
      <c r="B113" s="169" t="s">
        <v>1710</v>
      </c>
      <c r="C113" s="257" t="s">
        <v>1711</v>
      </c>
      <c r="D113" s="257" t="s">
        <v>1712</v>
      </c>
      <c r="E113" s="257" t="s">
        <v>1713</v>
      </c>
    </row>
    <row r="114" spans="1:5" ht="22.5" customHeight="1" x14ac:dyDescent="0.25">
      <c r="A114" s="253" t="s">
        <v>1714</v>
      </c>
      <c r="B114" s="169" t="s">
        <v>1715</v>
      </c>
      <c r="C114" s="257" t="s">
        <v>1716</v>
      </c>
      <c r="D114" s="257" t="s">
        <v>1717</v>
      </c>
      <c r="E114" s="257" t="s">
        <v>1718</v>
      </c>
    </row>
    <row r="115" spans="1:5" ht="22.5" customHeight="1" x14ac:dyDescent="0.25">
      <c r="A115" s="253" t="s">
        <v>1719</v>
      </c>
      <c r="B115" s="169" t="s">
        <v>1720</v>
      </c>
      <c r="C115" s="257" t="s">
        <v>1721</v>
      </c>
      <c r="D115" s="257" t="s">
        <v>1722</v>
      </c>
      <c r="E115" s="257" t="s">
        <v>1723</v>
      </c>
    </row>
    <row r="116" spans="1:5" ht="22.5" customHeight="1" x14ac:dyDescent="0.25">
      <c r="A116" s="253" t="s">
        <v>1724</v>
      </c>
      <c r="B116" s="147" t="s">
        <v>1725</v>
      </c>
      <c r="C116" s="257" t="s">
        <v>1726</v>
      </c>
      <c r="D116" s="257" t="s">
        <v>1727</v>
      </c>
      <c r="E116" s="257" t="s">
        <v>1728</v>
      </c>
    </row>
    <row r="117" spans="1:5" ht="22.5" customHeight="1" x14ac:dyDescent="0.25">
      <c r="A117" s="253" t="s">
        <v>1729</v>
      </c>
      <c r="B117" s="144" t="s">
        <v>1730</v>
      </c>
      <c r="C117" s="257" t="s">
        <v>1731</v>
      </c>
      <c r="D117" s="257" t="s">
        <v>1732</v>
      </c>
      <c r="E117" s="257" t="s">
        <v>1734</v>
      </c>
    </row>
    <row r="118" spans="1:5" ht="22.5" customHeight="1" x14ac:dyDescent="0.25">
      <c r="A118" s="253" t="s">
        <v>1735</v>
      </c>
      <c r="B118" s="147" t="s">
        <v>1736</v>
      </c>
      <c r="C118" s="257" t="s">
        <v>1737</v>
      </c>
      <c r="D118" s="257" t="s">
        <v>1738</v>
      </c>
      <c r="E118" s="257" t="s">
        <v>1739</v>
      </c>
    </row>
    <row r="119" spans="1:5" ht="22.5" customHeight="1" x14ac:dyDescent="0.25">
      <c r="A119" s="253" t="s">
        <v>1740</v>
      </c>
      <c r="B119" s="169" t="s">
        <v>1741</v>
      </c>
      <c r="C119" s="257" t="s">
        <v>1742</v>
      </c>
      <c r="D119" s="257" t="s">
        <v>1743</v>
      </c>
      <c r="E119" s="257" t="s">
        <v>1744</v>
      </c>
    </row>
    <row r="120" spans="1:5" ht="22.5" customHeight="1" x14ac:dyDescent="0.25">
      <c r="A120" s="253" t="s">
        <v>1745</v>
      </c>
      <c r="B120" s="144" t="s">
        <v>1746</v>
      </c>
      <c r="C120" s="257" t="s">
        <v>1747</v>
      </c>
      <c r="D120" s="257" t="s">
        <v>1748</v>
      </c>
      <c r="E120" s="257" t="s">
        <v>1749</v>
      </c>
    </row>
    <row r="121" spans="1:5" ht="22.5" customHeight="1" x14ac:dyDescent="0.25">
      <c r="A121" s="253" t="s">
        <v>1750</v>
      </c>
      <c r="B121" s="144" t="s">
        <v>1751</v>
      </c>
      <c r="C121" s="257" t="s">
        <v>1752</v>
      </c>
      <c r="D121" s="257" t="s">
        <v>1753</v>
      </c>
      <c r="E121" s="257" t="s">
        <v>1754</v>
      </c>
    </row>
    <row r="122" spans="1:5" ht="22.5" customHeight="1" x14ac:dyDescent="0.25">
      <c r="A122" s="253" t="s">
        <v>1755</v>
      </c>
      <c r="B122" s="144" t="s">
        <v>1756</v>
      </c>
      <c r="C122" s="257" t="s">
        <v>1757</v>
      </c>
      <c r="D122" s="257" t="s">
        <v>1758</v>
      </c>
      <c r="E122" s="257" t="s">
        <v>1759</v>
      </c>
    </row>
    <row r="123" spans="1:5" ht="22.5" customHeight="1" x14ac:dyDescent="0.25">
      <c r="A123" s="253" t="s">
        <v>1760</v>
      </c>
      <c r="B123" s="147" t="s">
        <v>1761</v>
      </c>
      <c r="C123" s="257" t="s">
        <v>1762</v>
      </c>
      <c r="D123" s="257" t="s">
        <v>1763</v>
      </c>
      <c r="E123" s="257" t="s">
        <v>1764</v>
      </c>
    </row>
    <row r="124" spans="1:5" ht="22.5" customHeight="1" x14ac:dyDescent="0.25">
      <c r="A124" s="253" t="s">
        <v>1765</v>
      </c>
      <c r="B124" s="144" t="s">
        <v>1766</v>
      </c>
      <c r="C124" s="257" t="s">
        <v>1767</v>
      </c>
      <c r="D124" s="257" t="s">
        <v>1769</v>
      </c>
      <c r="E124" s="257" t="s">
        <v>1770</v>
      </c>
    </row>
    <row r="125" spans="1:5" ht="22.5" customHeight="1" x14ac:dyDescent="0.25">
      <c r="A125" s="253" t="s">
        <v>1772</v>
      </c>
      <c r="B125" s="169" t="s">
        <v>1773</v>
      </c>
      <c r="C125" s="257" t="s">
        <v>1775</v>
      </c>
      <c r="D125" s="257" t="s">
        <v>1776</v>
      </c>
      <c r="E125" s="257" t="s">
        <v>1777</v>
      </c>
    </row>
    <row r="126" spans="1:5" ht="22.5" customHeight="1" x14ac:dyDescent="0.25">
      <c r="A126" s="253" t="s">
        <v>1778</v>
      </c>
      <c r="B126" s="144" t="s">
        <v>1779</v>
      </c>
      <c r="C126" s="257" t="s">
        <v>1780</v>
      </c>
      <c r="D126" s="257" t="s">
        <v>1781</v>
      </c>
      <c r="E126" s="257" t="s">
        <v>1782</v>
      </c>
    </row>
    <row r="127" spans="1:5" ht="22.5" customHeight="1" x14ac:dyDescent="0.25">
      <c r="A127" s="253" t="s">
        <v>1783</v>
      </c>
      <c r="B127" s="147" t="s">
        <v>1784</v>
      </c>
      <c r="C127" s="257" t="s">
        <v>1785</v>
      </c>
      <c r="D127" s="257" t="s">
        <v>1787</v>
      </c>
      <c r="E127" s="257" t="s">
        <v>1788</v>
      </c>
    </row>
    <row r="128" spans="1:5" ht="22.5" customHeight="1" x14ac:dyDescent="0.25">
      <c r="A128" s="253" t="s">
        <v>1790</v>
      </c>
      <c r="B128" s="147" t="s">
        <v>1791</v>
      </c>
      <c r="C128" s="257" t="s">
        <v>1792</v>
      </c>
      <c r="D128" s="257" t="s">
        <v>1793</v>
      </c>
      <c r="E128" s="257" t="s">
        <v>1794</v>
      </c>
    </row>
    <row r="129" spans="1:5" ht="22.5" customHeight="1" x14ac:dyDescent="0.25">
      <c r="A129" s="253" t="s">
        <v>1796</v>
      </c>
      <c r="B129" s="169" t="s">
        <v>1798</v>
      </c>
      <c r="C129" s="257" t="s">
        <v>1799</v>
      </c>
      <c r="D129" s="257" t="s">
        <v>1800</v>
      </c>
      <c r="E129" s="257" t="s">
        <v>1802</v>
      </c>
    </row>
    <row r="130" spans="1:5" ht="22.5" customHeight="1" x14ac:dyDescent="0.25">
      <c r="A130" s="253" t="s">
        <v>1803</v>
      </c>
      <c r="B130" s="169" t="s">
        <v>1804</v>
      </c>
      <c r="C130" s="257" t="s">
        <v>1806</v>
      </c>
      <c r="D130" s="257" t="s">
        <v>1807</v>
      </c>
      <c r="E130" s="257" t="s">
        <v>1808</v>
      </c>
    </row>
    <row r="131" spans="1:5" ht="22.5" customHeight="1" x14ac:dyDescent="0.25">
      <c r="A131" s="253" t="s">
        <v>1809</v>
      </c>
      <c r="B131" s="147" t="s">
        <v>1810</v>
      </c>
      <c r="C131" s="257" t="s">
        <v>1811</v>
      </c>
      <c r="D131" s="257" t="s">
        <v>1812</v>
      </c>
      <c r="E131" s="257" t="s">
        <v>1813</v>
      </c>
    </row>
    <row r="132" spans="1:5" ht="22.5" customHeight="1" x14ac:dyDescent="0.25">
      <c r="A132" s="253" t="s">
        <v>1814</v>
      </c>
      <c r="B132" s="147" t="s">
        <v>1815</v>
      </c>
      <c r="C132" s="257" t="s">
        <v>1816</v>
      </c>
      <c r="D132" s="257" t="s">
        <v>1818</v>
      </c>
      <c r="E132" s="257" t="s">
        <v>1819</v>
      </c>
    </row>
    <row r="133" spans="1:5" ht="22.5" customHeight="1" x14ac:dyDescent="0.25">
      <c r="A133" s="253" t="s">
        <v>1820</v>
      </c>
      <c r="B133" s="169" t="s">
        <v>1821</v>
      </c>
      <c r="C133" s="257" t="s">
        <v>1822</v>
      </c>
      <c r="D133" s="257" t="s">
        <v>1823</v>
      </c>
      <c r="E133" s="257" t="s">
        <v>1824</v>
      </c>
    </row>
    <row r="134" spans="1:5" ht="22.5" customHeight="1" x14ac:dyDescent="0.25">
      <c r="A134" s="253" t="s">
        <v>1825</v>
      </c>
      <c r="B134" s="144" t="s">
        <v>1826</v>
      </c>
      <c r="C134" s="257" t="s">
        <v>1827</v>
      </c>
      <c r="D134" s="257" t="s">
        <v>1828</v>
      </c>
      <c r="E134" s="257" t="s">
        <v>1829</v>
      </c>
    </row>
    <row r="135" spans="1:5" ht="22.5" customHeight="1" x14ac:dyDescent="0.25">
      <c r="A135" s="253" t="s">
        <v>1830</v>
      </c>
      <c r="B135" s="144" t="s">
        <v>1831</v>
      </c>
      <c r="C135" s="257" t="s">
        <v>1832</v>
      </c>
      <c r="D135" s="257" t="s">
        <v>1833</v>
      </c>
      <c r="E135" s="257" t="s">
        <v>1834</v>
      </c>
    </row>
    <row r="136" spans="1:5" ht="22.5" customHeight="1" x14ac:dyDescent="0.25">
      <c r="A136" s="253" t="s">
        <v>1835</v>
      </c>
      <c r="B136" s="144" t="s">
        <v>1836</v>
      </c>
      <c r="C136" s="257" t="s">
        <v>1837</v>
      </c>
      <c r="D136" s="257" t="s">
        <v>1838</v>
      </c>
      <c r="E136" s="257" t="s">
        <v>1839</v>
      </c>
    </row>
    <row r="137" spans="1:5" ht="22.5" customHeight="1" x14ac:dyDescent="0.25">
      <c r="A137" s="253" t="s">
        <v>1842</v>
      </c>
      <c r="B137" s="144" t="s">
        <v>1843</v>
      </c>
      <c r="C137" s="257" t="s">
        <v>1844</v>
      </c>
      <c r="D137" s="257" t="s">
        <v>1845</v>
      </c>
      <c r="E137" s="257" t="s">
        <v>1846</v>
      </c>
    </row>
    <row r="138" spans="1:5" ht="22.5" customHeight="1" x14ac:dyDescent="0.25">
      <c r="A138" s="253" t="s">
        <v>1849</v>
      </c>
      <c r="B138" s="169" t="s">
        <v>1851</v>
      </c>
      <c r="C138" s="257" t="s">
        <v>1852</v>
      </c>
      <c r="D138" s="257" t="s">
        <v>1853</v>
      </c>
      <c r="E138" s="257" t="s">
        <v>1854</v>
      </c>
    </row>
    <row r="139" spans="1:5" ht="22.5" customHeight="1" x14ac:dyDescent="0.25">
      <c r="A139" s="253" t="s">
        <v>1855</v>
      </c>
      <c r="B139" s="169" t="s">
        <v>1856</v>
      </c>
      <c r="C139" s="257" t="s">
        <v>1857</v>
      </c>
      <c r="D139" s="257" t="s">
        <v>1858</v>
      </c>
      <c r="E139" s="257" t="s">
        <v>1859</v>
      </c>
    </row>
    <row r="140" spans="1:5" ht="22.5" customHeight="1" x14ac:dyDescent="0.25">
      <c r="A140" s="253" t="s">
        <v>1861</v>
      </c>
      <c r="B140" s="144" t="s">
        <v>1863</v>
      </c>
      <c r="C140" s="257" t="s">
        <v>1864</v>
      </c>
      <c r="D140" s="257" t="s">
        <v>1866</v>
      </c>
      <c r="E140" s="257" t="s">
        <v>1867</v>
      </c>
    </row>
    <row r="141" spans="1:5" ht="22.5" customHeight="1" x14ac:dyDescent="0.25">
      <c r="A141" s="281" t="s">
        <v>1868</v>
      </c>
      <c r="B141" s="188" t="s">
        <v>2223</v>
      </c>
      <c r="C141" s="284" t="s">
        <v>2247</v>
      </c>
      <c r="D141" s="284" t="s">
        <v>2266</v>
      </c>
      <c r="E141" s="284" t="s">
        <v>2267</v>
      </c>
    </row>
    <row r="142" spans="1:5" ht="22.5" customHeight="1" x14ac:dyDescent="0.25">
      <c r="A142" s="281" t="s">
        <v>2270</v>
      </c>
      <c r="B142" s="196" t="s">
        <v>2271</v>
      </c>
      <c r="C142" s="284" t="s">
        <v>2315</v>
      </c>
      <c r="D142" s="284" t="s">
        <v>2316</v>
      </c>
      <c r="E142" s="284" t="s">
        <v>2317</v>
      </c>
    </row>
    <row r="143" spans="1:5" ht="22.5" customHeight="1" x14ac:dyDescent="0.25">
      <c r="A143" s="281" t="s">
        <v>2319</v>
      </c>
      <c r="B143" s="196" t="s">
        <v>2320</v>
      </c>
      <c r="C143" s="284" t="s">
        <v>2321</v>
      </c>
      <c r="D143" s="284" t="s">
        <v>2322</v>
      </c>
      <c r="E143" s="284" t="s">
        <v>2323</v>
      </c>
    </row>
    <row r="144" spans="1:5" ht="22.5" customHeight="1" x14ac:dyDescent="0.25">
      <c r="A144" s="281" t="s">
        <v>2325</v>
      </c>
      <c r="B144" s="196" t="s">
        <v>2326</v>
      </c>
      <c r="C144" s="284" t="s">
        <v>2327</v>
      </c>
      <c r="D144" s="284" t="s">
        <v>2328</v>
      </c>
      <c r="E144" s="284" t="s">
        <v>2329</v>
      </c>
    </row>
    <row r="145" spans="1:5" ht="22.5" customHeight="1" x14ac:dyDescent="0.25">
      <c r="A145" s="281" t="s">
        <v>2330</v>
      </c>
      <c r="B145" s="212" t="s">
        <v>2332</v>
      </c>
      <c r="C145" s="284" t="s">
        <v>2578</v>
      </c>
      <c r="D145" s="284" t="s">
        <v>2579</v>
      </c>
      <c r="E145" s="284" t="s">
        <v>2580</v>
      </c>
    </row>
    <row r="146" spans="1:5" ht="22.5" customHeight="1" x14ac:dyDescent="0.25">
      <c r="A146" s="281" t="s">
        <v>2582</v>
      </c>
      <c r="B146" s="196" t="s">
        <v>2584</v>
      </c>
      <c r="C146" s="196" t="s">
        <v>2585</v>
      </c>
      <c r="D146" s="196" t="s">
        <v>2586</v>
      </c>
      <c r="E146" s="196" t="s">
        <v>2587</v>
      </c>
    </row>
    <row r="147" spans="1:5" ht="22.5" customHeight="1" x14ac:dyDescent="0.25">
      <c r="A147" s="281" t="s">
        <v>2588</v>
      </c>
      <c r="B147" s="188" t="s">
        <v>2590</v>
      </c>
      <c r="C147" s="196" t="s">
        <v>2591</v>
      </c>
      <c r="D147" s="196" t="s">
        <v>2592</v>
      </c>
      <c r="E147" s="196" t="s">
        <v>2593</v>
      </c>
    </row>
    <row r="148" spans="1:5" ht="22.5" customHeight="1" x14ac:dyDescent="0.25">
      <c r="A148" s="281" t="s">
        <v>2594</v>
      </c>
      <c r="B148" s="188" t="s">
        <v>2595</v>
      </c>
      <c r="C148" s="196" t="s">
        <v>2596</v>
      </c>
      <c r="D148" s="196" t="s">
        <v>2598</v>
      </c>
      <c r="E148" s="196" t="s">
        <v>2599</v>
      </c>
    </row>
    <row r="149" spans="1:5" ht="22.5" customHeight="1" x14ac:dyDescent="0.25">
      <c r="A149" s="281" t="s">
        <v>2601</v>
      </c>
      <c r="B149" s="196" t="s">
        <v>2602</v>
      </c>
      <c r="C149" s="196" t="s">
        <v>2603</v>
      </c>
      <c r="D149" s="196" t="s">
        <v>2604</v>
      </c>
      <c r="E149" s="196" t="s">
        <v>2605</v>
      </c>
    </row>
    <row r="150" spans="1:5" ht="22.5" customHeight="1" x14ac:dyDescent="0.25">
      <c r="A150" s="281" t="s">
        <v>2606</v>
      </c>
      <c r="B150" s="196" t="s">
        <v>2608</v>
      </c>
      <c r="C150" s="196" t="s">
        <v>2609</v>
      </c>
      <c r="D150" s="196" t="s">
        <v>2610</v>
      </c>
      <c r="E150" s="196" t="s">
        <v>2611</v>
      </c>
    </row>
    <row r="151" spans="1:5" ht="22.5" customHeight="1" x14ac:dyDescent="0.25">
      <c r="A151" s="281" t="s">
        <v>2613</v>
      </c>
      <c r="B151" s="196" t="s">
        <v>2614</v>
      </c>
      <c r="C151" s="196" t="s">
        <v>2615</v>
      </c>
      <c r="D151" s="196" t="s">
        <v>2616</v>
      </c>
      <c r="E151" s="196" t="s">
        <v>2617</v>
      </c>
    </row>
    <row r="152" spans="1:5" ht="22.5" customHeight="1" x14ac:dyDescent="0.25">
      <c r="A152" s="281" t="s">
        <v>2618</v>
      </c>
      <c r="B152" s="196" t="s">
        <v>2619</v>
      </c>
      <c r="C152" s="196" t="s">
        <v>2620</v>
      </c>
      <c r="D152" s="196" t="s">
        <v>2622</v>
      </c>
      <c r="E152" s="196" t="s">
        <v>2623</v>
      </c>
    </row>
    <row r="153" spans="1:5" ht="22.5" customHeight="1" x14ac:dyDescent="0.25">
      <c r="A153" s="281" t="s">
        <v>2625</v>
      </c>
      <c r="B153" s="212" t="s">
        <v>2626</v>
      </c>
      <c r="C153" s="196" t="s">
        <v>2627</v>
      </c>
      <c r="D153" s="196" t="s">
        <v>2628</v>
      </c>
      <c r="E153" s="196" t="s">
        <v>2629</v>
      </c>
    </row>
    <row r="154" spans="1:5" ht="22.5" customHeight="1" x14ac:dyDescent="0.25">
      <c r="A154" s="281" t="s">
        <v>2630</v>
      </c>
      <c r="B154" s="196" t="s">
        <v>2631</v>
      </c>
      <c r="C154" s="196" t="s">
        <v>2633</v>
      </c>
      <c r="D154" s="196" t="s">
        <v>2635</v>
      </c>
      <c r="E154" s="196" t="s">
        <v>2636</v>
      </c>
    </row>
    <row r="155" spans="1:5" ht="22.5" customHeight="1" x14ac:dyDescent="0.25">
      <c r="A155" s="281" t="s">
        <v>2637</v>
      </c>
      <c r="B155" s="196" t="s">
        <v>2638</v>
      </c>
      <c r="C155" s="196" t="s">
        <v>2639</v>
      </c>
      <c r="D155" s="196" t="s">
        <v>2640</v>
      </c>
      <c r="E155" s="196" t="s">
        <v>2641</v>
      </c>
    </row>
    <row r="156" spans="1:5" ht="22.5" customHeight="1" x14ac:dyDescent="0.25">
      <c r="A156" s="281" t="s">
        <v>2643</v>
      </c>
      <c r="B156" s="196" t="s">
        <v>2644</v>
      </c>
      <c r="C156" s="196" t="s">
        <v>2645</v>
      </c>
      <c r="D156" s="196" t="s">
        <v>2646</v>
      </c>
      <c r="E156" s="196" t="s">
        <v>2647</v>
      </c>
    </row>
    <row r="157" spans="1:5" ht="22.5" customHeight="1" x14ac:dyDescent="0.25">
      <c r="A157" s="281" t="s">
        <v>2648</v>
      </c>
      <c r="B157" s="196" t="s">
        <v>2649</v>
      </c>
      <c r="C157" s="196" t="s">
        <v>2651</v>
      </c>
      <c r="D157" s="196" t="s">
        <v>2653</v>
      </c>
      <c r="E157" s="196" t="s">
        <v>2654</v>
      </c>
    </row>
    <row r="158" spans="1:5" ht="22.5" customHeight="1" x14ac:dyDescent="0.25">
      <c r="A158" s="281" t="s">
        <v>2655</v>
      </c>
      <c r="B158" s="212" t="s">
        <v>2656</v>
      </c>
      <c r="C158" s="196" t="s">
        <v>2657</v>
      </c>
      <c r="D158" s="196" t="s">
        <v>2659</v>
      </c>
      <c r="E158" s="196" t="s">
        <v>2660</v>
      </c>
    </row>
    <row r="159" spans="1:5" ht="22.5" customHeight="1" x14ac:dyDescent="0.25">
      <c r="A159" s="281" t="s">
        <v>2662</v>
      </c>
      <c r="B159" s="196" t="s">
        <v>2663</v>
      </c>
      <c r="C159" s="196" t="s">
        <v>2664</v>
      </c>
      <c r="D159" s="196" t="s">
        <v>2665</v>
      </c>
      <c r="E159" s="196" t="s">
        <v>2666</v>
      </c>
    </row>
    <row r="160" spans="1:5" ht="22.5" customHeight="1" x14ac:dyDescent="0.25">
      <c r="A160" s="281" t="s">
        <v>2667</v>
      </c>
      <c r="B160" s="212" t="s">
        <v>2668</v>
      </c>
      <c r="C160" s="196" t="s">
        <v>2669</v>
      </c>
      <c r="D160" s="196" t="s">
        <v>2670</v>
      </c>
      <c r="E160" s="196" t="s">
        <v>2671</v>
      </c>
    </row>
    <row r="161" spans="1:5" ht="22.5" customHeight="1" x14ac:dyDescent="0.25">
      <c r="A161" s="281" t="s">
        <v>2673</v>
      </c>
      <c r="B161" s="196" t="s">
        <v>2674</v>
      </c>
      <c r="C161" s="196" t="s">
        <v>2675</v>
      </c>
      <c r="D161" s="196" t="s">
        <v>2678</v>
      </c>
      <c r="E161" s="196" t="s">
        <v>2679</v>
      </c>
    </row>
    <row r="162" spans="1:5" ht="22.5" customHeight="1" x14ac:dyDescent="0.25">
      <c r="A162" s="281" t="s">
        <v>2680</v>
      </c>
      <c r="B162" s="196" t="s">
        <v>2681</v>
      </c>
      <c r="C162" s="196" t="s">
        <v>2682</v>
      </c>
      <c r="D162" s="196" t="s">
        <v>2683</v>
      </c>
      <c r="E162" s="196" t="s">
        <v>2685</v>
      </c>
    </row>
    <row r="163" spans="1:5" ht="22.5" customHeight="1" x14ac:dyDescent="0.25">
      <c r="A163" s="290" t="s">
        <v>2687</v>
      </c>
      <c r="B163" s="221" t="s">
        <v>2863</v>
      </c>
      <c r="C163" s="221" t="s">
        <v>2878</v>
      </c>
      <c r="D163" s="221" t="s">
        <v>2879</v>
      </c>
      <c r="E163" s="221" t="s">
        <v>2881</v>
      </c>
    </row>
    <row r="164" spans="1:5" ht="22.5" customHeight="1" x14ac:dyDescent="0.25">
      <c r="A164" s="290" t="s">
        <v>2882</v>
      </c>
      <c r="B164" s="232" t="s">
        <v>2883</v>
      </c>
      <c r="C164" s="221" t="s">
        <v>3018</v>
      </c>
      <c r="D164" s="221" t="s">
        <v>3021</v>
      </c>
      <c r="E164" s="221" t="s">
        <v>3022</v>
      </c>
    </row>
    <row r="165" spans="1:5" ht="22.5" customHeight="1" x14ac:dyDescent="0.25">
      <c r="A165" s="290" t="s">
        <v>3024</v>
      </c>
      <c r="B165" s="232" t="s">
        <v>3025</v>
      </c>
      <c r="C165" s="221" t="s">
        <v>3026</v>
      </c>
      <c r="D165" s="221" t="s">
        <v>3027</v>
      </c>
      <c r="E165" s="221" t="s">
        <v>3028</v>
      </c>
    </row>
    <row r="166" spans="1:5" ht="22.5" customHeight="1" x14ac:dyDescent="0.25">
      <c r="A166" s="290" t="s">
        <v>3029</v>
      </c>
      <c r="B166" s="221" t="s">
        <v>3030</v>
      </c>
      <c r="C166" s="221" t="s">
        <v>3031</v>
      </c>
      <c r="D166" s="221" t="s">
        <v>3033</v>
      </c>
      <c r="E166" s="221" t="s">
        <v>3034</v>
      </c>
    </row>
    <row r="167" spans="1:5" ht="22.5" customHeight="1" x14ac:dyDescent="0.25">
      <c r="A167" s="290" t="s">
        <v>3036</v>
      </c>
      <c r="B167" s="232" t="s">
        <v>3037</v>
      </c>
      <c r="C167" s="221" t="s">
        <v>3038</v>
      </c>
      <c r="D167" s="221" t="s">
        <v>3039</v>
      </c>
      <c r="E167" s="221" t="s">
        <v>3041</v>
      </c>
    </row>
    <row r="168" spans="1:5" ht="22.5" customHeight="1" x14ac:dyDescent="0.25">
      <c r="A168" s="290" t="s">
        <v>3042</v>
      </c>
      <c r="B168" s="221" t="s">
        <v>3043</v>
      </c>
      <c r="C168" s="221" t="s">
        <v>3044</v>
      </c>
      <c r="D168" s="221" t="s">
        <v>3045</v>
      </c>
      <c r="E168" s="221" t="s">
        <v>3046</v>
      </c>
    </row>
    <row r="169" spans="1:5" ht="22.5" customHeight="1" x14ac:dyDescent="0.25">
      <c r="A169" s="290" t="s">
        <v>3048</v>
      </c>
      <c r="B169" s="221" t="s">
        <v>3050</v>
      </c>
      <c r="C169" s="221" t="s">
        <v>3052</v>
      </c>
      <c r="D169" s="221" t="s">
        <v>3053</v>
      </c>
      <c r="E169" s="221" t="s">
        <v>3054</v>
      </c>
    </row>
    <row r="170" spans="1:5" ht="22.5" customHeight="1" x14ac:dyDescent="0.25">
      <c r="A170" s="290" t="s">
        <v>3056</v>
      </c>
      <c r="B170" s="221" t="s">
        <v>3058</v>
      </c>
      <c r="C170" s="221" t="s">
        <v>3060</v>
      </c>
      <c r="D170" s="221" t="s">
        <v>3061</v>
      </c>
      <c r="E170" s="221" t="s">
        <v>3062</v>
      </c>
    </row>
    <row r="171" spans="1:5" ht="22.5" customHeight="1" x14ac:dyDescent="0.25">
      <c r="A171" s="290" t="s">
        <v>3063</v>
      </c>
      <c r="B171" s="232" t="s">
        <v>3064</v>
      </c>
      <c r="C171" s="221" t="s">
        <v>3065</v>
      </c>
      <c r="D171" s="221" t="s">
        <v>3066</v>
      </c>
      <c r="E171" s="221" t="s">
        <v>3067</v>
      </c>
    </row>
    <row r="172" spans="1:5" ht="22.5" customHeight="1" x14ac:dyDescent="0.25">
      <c r="A172" s="290" t="s">
        <v>3070</v>
      </c>
      <c r="B172" s="221" t="s">
        <v>3071</v>
      </c>
      <c r="C172" s="221" t="s">
        <v>3072</v>
      </c>
      <c r="D172" s="221" t="s">
        <v>3073</v>
      </c>
      <c r="E172" s="221" t="s">
        <v>3074</v>
      </c>
    </row>
    <row r="173" spans="1:5" ht="22.5" customHeight="1" x14ac:dyDescent="0.25">
      <c r="A173" s="290" t="s">
        <v>3076</v>
      </c>
      <c r="B173" s="232" t="s">
        <v>3077</v>
      </c>
      <c r="C173" s="221" t="s">
        <v>3078</v>
      </c>
      <c r="D173" s="221" t="s">
        <v>3079</v>
      </c>
      <c r="E173" s="221" t="s">
        <v>3081</v>
      </c>
    </row>
    <row r="174" spans="1:5" ht="22.5" customHeight="1" x14ac:dyDescent="0.25">
      <c r="A174" s="290" t="s">
        <v>3085</v>
      </c>
      <c r="B174" s="221" t="s">
        <v>3086</v>
      </c>
      <c r="C174" s="221" t="s">
        <v>3087</v>
      </c>
      <c r="D174" s="221" t="s">
        <v>3089</v>
      </c>
      <c r="E174" s="221" t="s">
        <v>3090</v>
      </c>
    </row>
    <row r="175" spans="1:5" ht="22.5" customHeight="1" x14ac:dyDescent="0.25">
      <c r="A175" s="290" t="s">
        <v>3091</v>
      </c>
      <c r="B175" s="251" t="s">
        <v>3092</v>
      </c>
      <c r="C175" s="221" t="s">
        <v>3213</v>
      </c>
      <c r="D175" s="221" t="s">
        <v>3214</v>
      </c>
      <c r="E175" s="221" t="s">
        <v>3215</v>
      </c>
    </row>
    <row r="176" spans="1:5" ht="22.5" customHeight="1" x14ac:dyDescent="0.25">
      <c r="A176" s="290" t="s">
        <v>3216</v>
      </c>
      <c r="B176" s="221" t="s">
        <v>3217</v>
      </c>
      <c r="C176" s="221" t="s">
        <v>3218</v>
      </c>
      <c r="D176" s="221" t="s">
        <v>3219</v>
      </c>
      <c r="E176" s="221" t="s">
        <v>3220</v>
      </c>
    </row>
    <row r="177" spans="1:5" ht="22.5" customHeight="1" x14ac:dyDescent="0.25">
      <c r="A177" s="290" t="s">
        <v>3221</v>
      </c>
      <c r="B177" s="251" t="s">
        <v>3222</v>
      </c>
      <c r="C177" s="221" t="s">
        <v>3486</v>
      </c>
      <c r="D177" s="221" t="s">
        <v>3489</v>
      </c>
      <c r="E177" s="221" t="s">
        <v>3491</v>
      </c>
    </row>
    <row r="178" spans="1:5" ht="22.5" customHeight="1" x14ac:dyDescent="0.25">
      <c r="A178" s="290" t="s">
        <v>3492</v>
      </c>
      <c r="B178" s="232" t="s">
        <v>3493</v>
      </c>
      <c r="C178" s="221" t="s">
        <v>3494</v>
      </c>
      <c r="D178" s="221" t="s">
        <v>3495</v>
      </c>
      <c r="E178" s="221" t="s">
        <v>3497</v>
      </c>
    </row>
    <row r="179" spans="1:5" ht="22.5" customHeight="1" x14ac:dyDescent="0.25">
      <c r="A179" s="290" t="s">
        <v>3499</v>
      </c>
      <c r="B179" s="221" t="s">
        <v>3501</v>
      </c>
      <c r="C179" s="221" t="s">
        <v>3502</v>
      </c>
      <c r="D179" s="221" t="s">
        <v>3503</v>
      </c>
      <c r="E179" s="221" t="s">
        <v>3504</v>
      </c>
    </row>
    <row r="180" spans="1:5" ht="22.5" customHeight="1" x14ac:dyDescent="0.25">
      <c r="A180" s="290" t="s">
        <v>3505</v>
      </c>
      <c r="B180" s="221" t="s">
        <v>3507</v>
      </c>
      <c r="C180" s="221" t="s">
        <v>3509</v>
      </c>
      <c r="D180" s="221" t="s">
        <v>3510</v>
      </c>
      <c r="E180" s="221" t="s">
        <v>3511</v>
      </c>
    </row>
    <row r="181" spans="1:5" ht="22.5" customHeight="1" x14ac:dyDescent="0.25">
      <c r="A181" s="290" t="s">
        <v>3512</v>
      </c>
      <c r="B181" s="221" t="s">
        <v>3513</v>
      </c>
      <c r="C181" s="221" t="s">
        <v>3515</v>
      </c>
      <c r="D181" s="221" t="s">
        <v>3518</v>
      </c>
      <c r="E181" s="221" t="s">
        <v>3520</v>
      </c>
    </row>
    <row r="182" spans="1:5" ht="22.5" customHeight="1" x14ac:dyDescent="0.25">
      <c r="A182" s="290" t="s">
        <v>3523</v>
      </c>
      <c r="B182" s="221" t="s">
        <v>3525</v>
      </c>
      <c r="C182" s="221" t="s">
        <v>3526</v>
      </c>
      <c r="D182" s="221" t="s">
        <v>3527</v>
      </c>
      <c r="E182" s="221" t="s">
        <v>3528</v>
      </c>
    </row>
    <row r="183" spans="1:5" ht="22.5" customHeight="1" x14ac:dyDescent="0.25">
      <c r="A183" s="290" t="s">
        <v>3529</v>
      </c>
      <c r="B183" s="251" t="s">
        <v>3531</v>
      </c>
      <c r="C183" s="221" t="s">
        <v>3532</v>
      </c>
      <c r="D183" s="221" t="s">
        <v>3535</v>
      </c>
      <c r="E183" s="221" t="s">
        <v>3536</v>
      </c>
    </row>
    <row r="184" spans="1:5" ht="22.5" customHeight="1" x14ac:dyDescent="0.25">
      <c r="A184" s="290" t="s">
        <v>3538</v>
      </c>
      <c r="B184" s="232" t="s">
        <v>3539</v>
      </c>
      <c r="C184" s="221" t="s">
        <v>3540</v>
      </c>
      <c r="D184" s="221" t="s">
        <v>3542</v>
      </c>
      <c r="E184" s="221" t="s">
        <v>3545</v>
      </c>
    </row>
    <row r="185" spans="1:5" ht="22.5" customHeight="1" x14ac:dyDescent="0.25">
      <c r="A185" s="290" t="s">
        <v>3546</v>
      </c>
      <c r="B185" s="221" t="s">
        <v>3547</v>
      </c>
      <c r="C185" s="221" t="s">
        <v>3548</v>
      </c>
      <c r="D185" s="221" t="s">
        <v>3549</v>
      </c>
      <c r="E185" s="221" t="s">
        <v>3550</v>
      </c>
    </row>
    <row r="186" spans="1:5" ht="22.5" customHeight="1" x14ac:dyDescent="0.25">
      <c r="A186" s="290" t="s">
        <v>3553</v>
      </c>
      <c r="B186" s="221" t="s">
        <v>3556</v>
      </c>
      <c r="C186" s="221" t="s">
        <v>3557</v>
      </c>
      <c r="D186" s="221" t="s">
        <v>3559</v>
      </c>
      <c r="E186" s="221" t="s">
        <v>3560</v>
      </c>
    </row>
    <row r="187" spans="1:5" ht="22.5" customHeight="1" x14ac:dyDescent="0.25">
      <c r="A187" s="290" t="s">
        <v>3561</v>
      </c>
      <c r="B187" s="232" t="s">
        <v>3563</v>
      </c>
      <c r="C187" s="221" t="s">
        <v>3564</v>
      </c>
      <c r="D187" s="221" t="s">
        <v>3565</v>
      </c>
      <c r="E187" s="221" t="s">
        <v>3567</v>
      </c>
    </row>
    <row r="188" spans="1:5" ht="22.5" customHeight="1" x14ac:dyDescent="0.25">
      <c r="A188" s="290" t="s">
        <v>3569</v>
      </c>
      <c r="B188" s="232" t="s">
        <v>3570</v>
      </c>
      <c r="C188" s="221" t="s">
        <v>3571</v>
      </c>
      <c r="D188" s="221" t="s">
        <v>3573</v>
      </c>
      <c r="E188" s="221" t="s">
        <v>3575</v>
      </c>
    </row>
    <row r="189" spans="1:5" ht="22.5" customHeight="1" x14ac:dyDescent="0.25">
      <c r="A189" s="290" t="s">
        <v>3576</v>
      </c>
      <c r="B189" s="221" t="s">
        <v>3578</v>
      </c>
      <c r="C189" s="221" t="s">
        <v>3580</v>
      </c>
      <c r="D189" s="221" t="s">
        <v>3581</v>
      </c>
      <c r="E189" s="221" t="s">
        <v>3582</v>
      </c>
    </row>
    <row r="190" spans="1:5" ht="22.5" customHeight="1" x14ac:dyDescent="0.25">
      <c r="A190" s="290" t="s">
        <v>3584</v>
      </c>
      <c r="B190" s="221" t="s">
        <v>3585</v>
      </c>
      <c r="C190" s="221" t="s">
        <v>3588</v>
      </c>
      <c r="D190" s="221" t="s">
        <v>3589</v>
      </c>
      <c r="E190" s="221" t="s">
        <v>3591</v>
      </c>
    </row>
    <row r="191" spans="1:5" ht="22.5" customHeight="1" x14ac:dyDescent="0.25">
      <c r="A191" s="290" t="s">
        <v>3600</v>
      </c>
      <c r="B191" s="232" t="s">
        <v>3603</v>
      </c>
      <c r="C191" s="221" t="s">
        <v>3605</v>
      </c>
      <c r="D191" s="221" t="s">
        <v>3606</v>
      </c>
      <c r="E191" s="221" t="s">
        <v>3607</v>
      </c>
    </row>
    <row r="192" spans="1:5" ht="22.5" customHeight="1" x14ac:dyDescent="0.25">
      <c r="A192" s="290" t="s">
        <v>3608</v>
      </c>
      <c r="B192" s="221" t="s">
        <v>3610</v>
      </c>
      <c r="C192" s="221" t="s">
        <v>3612</v>
      </c>
      <c r="D192" s="221" t="s">
        <v>3618</v>
      </c>
      <c r="E192" s="221" t="s">
        <v>3619</v>
      </c>
    </row>
    <row r="193" spans="1:5" ht="22.5" customHeight="1" x14ac:dyDescent="0.25">
      <c r="A193" s="290" t="s">
        <v>3620</v>
      </c>
      <c r="B193" s="232" t="s">
        <v>3621</v>
      </c>
      <c r="C193" s="221" t="s">
        <v>3623</v>
      </c>
      <c r="D193" s="221" t="s">
        <v>3625</v>
      </c>
      <c r="E193" s="221" t="s">
        <v>3627</v>
      </c>
    </row>
    <row r="194" spans="1:5" ht="22.5" customHeight="1" x14ac:dyDescent="0.25">
      <c r="A194" s="290" t="s">
        <v>3629</v>
      </c>
      <c r="B194" s="221" t="s">
        <v>3630</v>
      </c>
      <c r="C194" s="221" t="s">
        <v>3631</v>
      </c>
      <c r="D194" s="221" t="s">
        <v>3632</v>
      </c>
      <c r="E194" s="221" t="s">
        <v>3634</v>
      </c>
    </row>
    <row r="195" spans="1:5" ht="22.5" customHeight="1" x14ac:dyDescent="0.25">
      <c r="A195" s="290" t="s">
        <v>3637</v>
      </c>
      <c r="B195" s="232" t="s">
        <v>3638</v>
      </c>
      <c r="C195" s="221" t="s">
        <v>3639</v>
      </c>
      <c r="D195" s="221" t="s">
        <v>3640</v>
      </c>
      <c r="E195" s="221" t="s">
        <v>3641</v>
      </c>
    </row>
    <row r="196" spans="1:5" ht="22.5" customHeight="1" x14ac:dyDescent="0.25">
      <c r="A196" s="290" t="s">
        <v>3642</v>
      </c>
      <c r="B196" s="232" t="s">
        <v>3645</v>
      </c>
      <c r="C196" s="221" t="s">
        <v>3646</v>
      </c>
      <c r="D196" s="221" t="s">
        <v>3648</v>
      </c>
      <c r="E196" s="221" t="s">
        <v>3649</v>
      </c>
    </row>
    <row r="197" spans="1:5" ht="22.5" customHeight="1" x14ac:dyDescent="0.25">
      <c r="A197" s="290" t="s">
        <v>3654</v>
      </c>
      <c r="B197" s="232" t="s">
        <v>3655</v>
      </c>
      <c r="C197" s="221" t="s">
        <v>3657</v>
      </c>
      <c r="D197" s="221" t="s">
        <v>3658</v>
      </c>
      <c r="E197" s="221" t="s">
        <v>3659</v>
      </c>
    </row>
    <row r="198" spans="1:5" ht="22.5" customHeight="1" x14ac:dyDescent="0.25">
      <c r="A198" s="290" t="s">
        <v>3661</v>
      </c>
      <c r="B198" s="251" t="s">
        <v>3662</v>
      </c>
      <c r="C198" s="221" t="s">
        <v>3664</v>
      </c>
      <c r="D198" s="221" t="s">
        <v>3665</v>
      </c>
      <c r="E198" s="221" t="s">
        <v>3666</v>
      </c>
    </row>
    <row r="199" spans="1:5" ht="22.5" customHeight="1" x14ac:dyDescent="0.25">
      <c r="A199" s="290" t="s">
        <v>3668</v>
      </c>
      <c r="B199" s="232" t="s">
        <v>3671</v>
      </c>
      <c r="C199" s="221" t="s">
        <v>3672</v>
      </c>
      <c r="D199" s="221" t="s">
        <v>3673</v>
      </c>
      <c r="E199" s="221" t="s">
        <v>3674</v>
      </c>
    </row>
    <row r="200" spans="1:5" ht="22.5" customHeight="1" x14ac:dyDescent="0.25">
      <c r="A200" s="290" t="s">
        <v>3677</v>
      </c>
      <c r="B200" s="232" t="s">
        <v>3679</v>
      </c>
      <c r="C200" s="221" t="s">
        <v>3680</v>
      </c>
      <c r="D200" s="221" t="s">
        <v>3683</v>
      </c>
      <c r="E200" s="221" t="s">
        <v>3684</v>
      </c>
    </row>
    <row r="201" spans="1:5" ht="22.5" customHeight="1" x14ac:dyDescent="0.25">
      <c r="A201" s="290" t="s">
        <v>3687</v>
      </c>
      <c r="B201" s="232" t="s">
        <v>3688</v>
      </c>
      <c r="C201" s="221" t="s">
        <v>3690</v>
      </c>
      <c r="D201" s="221" t="s">
        <v>3691</v>
      </c>
      <c r="E201" s="221" t="s">
        <v>3692</v>
      </c>
    </row>
    <row r="202" spans="1:5" ht="22.5" customHeight="1" x14ac:dyDescent="0.2">
      <c r="A202" s="315" t="s">
        <v>3693</v>
      </c>
      <c r="B202" s="95"/>
      <c r="C202" s="95"/>
      <c r="D202" s="95"/>
      <c r="E202" s="95"/>
    </row>
    <row r="203" spans="1:5" ht="22.5" customHeight="1" x14ac:dyDescent="0.2">
      <c r="B203" s="316"/>
      <c r="C203" s="316"/>
      <c r="D203" s="316"/>
      <c r="E203" s="316"/>
    </row>
    <row r="204" spans="1:5" ht="22.5" customHeight="1" x14ac:dyDescent="0.2">
      <c r="A204" s="317" t="s">
        <v>3770</v>
      </c>
      <c r="B204" s="318" t="s">
        <v>3801</v>
      </c>
      <c r="C204" s="316"/>
      <c r="D204" s="316"/>
      <c r="E204" s="316"/>
    </row>
    <row r="205" spans="1:5" ht="22.5" customHeight="1" x14ac:dyDescent="0.2">
      <c r="A205" s="316"/>
      <c r="B205" s="318" t="s">
        <v>3816</v>
      </c>
      <c r="C205" s="316"/>
      <c r="D205" s="316"/>
      <c r="E205" s="316"/>
    </row>
    <row r="206" spans="1:5" ht="22.5" customHeight="1" x14ac:dyDescent="0.2">
      <c r="A206" s="316"/>
      <c r="B206" s="318" t="s">
        <v>3818</v>
      </c>
      <c r="C206" s="316"/>
      <c r="D206" s="316"/>
      <c r="E206" s="316"/>
    </row>
    <row r="207" spans="1:5" ht="22.5" customHeight="1" x14ac:dyDescent="0.2">
      <c r="A207" s="316"/>
      <c r="B207" s="318" t="s">
        <v>3819</v>
      </c>
      <c r="C207" s="316"/>
      <c r="D207" s="316"/>
      <c r="E207" s="316"/>
    </row>
    <row r="208" spans="1:5" ht="22.5" customHeight="1" x14ac:dyDescent="0.2">
      <c r="A208" s="316"/>
      <c r="B208" s="318" t="s">
        <v>3821</v>
      </c>
      <c r="C208" s="316"/>
      <c r="D208" s="316"/>
      <c r="E208" s="316"/>
    </row>
    <row r="209" spans="1:5" ht="22.5" customHeight="1" x14ac:dyDescent="0.2">
      <c r="A209" s="316"/>
      <c r="B209" s="318" t="s">
        <v>3823</v>
      </c>
      <c r="C209" s="316"/>
      <c r="D209" s="316"/>
      <c r="E209" s="316"/>
    </row>
    <row r="210" spans="1:5" ht="22.5" customHeight="1" x14ac:dyDescent="0.2">
      <c r="A210" s="316"/>
      <c r="B210" s="318" t="s">
        <v>3826</v>
      </c>
      <c r="C210" s="316"/>
      <c r="D210" s="316"/>
      <c r="E210" s="316"/>
    </row>
    <row r="211" spans="1:5" ht="22.5" customHeight="1" x14ac:dyDescent="0.2">
      <c r="A211" s="316"/>
      <c r="B211" s="318" t="s">
        <v>3828</v>
      </c>
      <c r="C211" s="316"/>
      <c r="D211" s="316"/>
      <c r="E211" s="316"/>
    </row>
    <row r="212" spans="1:5" ht="22.5" customHeight="1" x14ac:dyDescent="0.2">
      <c r="A212" s="316"/>
      <c r="B212" s="318" t="s">
        <v>3832</v>
      </c>
      <c r="C212" s="316"/>
      <c r="D212" s="316"/>
      <c r="E212" s="316"/>
    </row>
    <row r="213" spans="1:5" ht="22.5" customHeight="1" x14ac:dyDescent="0.2">
      <c r="A213" s="316"/>
      <c r="B213" s="318" t="s">
        <v>3835</v>
      </c>
      <c r="C213" s="316"/>
      <c r="D213" s="316"/>
      <c r="E213" s="316"/>
    </row>
    <row r="214" spans="1:5" ht="22.5" customHeight="1" x14ac:dyDescent="0.2">
      <c r="A214" s="316"/>
      <c r="B214" s="318" t="s">
        <v>3836</v>
      </c>
      <c r="C214" s="316"/>
      <c r="D214" s="316"/>
      <c r="E214" s="316"/>
    </row>
    <row r="215" spans="1:5" ht="22.5" customHeight="1" x14ac:dyDescent="0.2">
      <c r="A215" s="316"/>
      <c r="B215" s="318" t="s">
        <v>3846</v>
      </c>
      <c r="C215" s="316"/>
      <c r="D215" s="316"/>
      <c r="E215" s="316"/>
    </row>
    <row r="216" spans="1:5" ht="22.5" customHeight="1" x14ac:dyDescent="0.2">
      <c r="A216" s="316"/>
      <c r="B216" s="318" t="s">
        <v>3847</v>
      </c>
      <c r="C216" s="316"/>
      <c r="D216" s="316"/>
      <c r="E216" s="316"/>
    </row>
    <row r="217" spans="1:5" ht="22.5" customHeight="1" x14ac:dyDescent="0.2">
      <c r="A217" s="316"/>
      <c r="B217" s="318" t="s">
        <v>3849</v>
      </c>
      <c r="C217" s="316"/>
      <c r="D217" s="316"/>
      <c r="E217" s="316"/>
    </row>
    <row r="218" spans="1:5" ht="22.5" customHeight="1" x14ac:dyDescent="0.2">
      <c r="A218" s="316"/>
      <c r="B218" s="318" t="s">
        <v>3852</v>
      </c>
      <c r="C218" s="316"/>
      <c r="D218" s="316"/>
      <c r="E218" s="316"/>
    </row>
    <row r="219" spans="1:5" ht="22.5" customHeight="1" x14ac:dyDescent="0.2">
      <c r="A219" s="316"/>
      <c r="B219" s="318" t="s">
        <v>3853</v>
      </c>
      <c r="C219" s="316"/>
      <c r="D219" s="316"/>
      <c r="E219" s="316"/>
    </row>
    <row r="220" spans="1:5" ht="22.5" customHeight="1" x14ac:dyDescent="0.2">
      <c r="A220" s="316"/>
      <c r="B220" s="318" t="s">
        <v>3856</v>
      </c>
      <c r="C220" s="316"/>
      <c r="D220" s="316"/>
      <c r="E220" s="316"/>
    </row>
    <row r="221" spans="1:5" ht="22.5" customHeight="1" x14ac:dyDescent="0.2">
      <c r="A221" s="316"/>
      <c r="B221" s="318" t="s">
        <v>3857</v>
      </c>
      <c r="C221" s="316"/>
      <c r="D221" s="316"/>
      <c r="E221" s="316"/>
    </row>
    <row r="222" spans="1:5" ht="22.5" customHeight="1" x14ac:dyDescent="0.2">
      <c r="A222" s="316"/>
      <c r="B222" s="318" t="s">
        <v>3860</v>
      </c>
      <c r="C222" s="316"/>
      <c r="D222" s="316"/>
      <c r="E222" s="316"/>
    </row>
    <row r="223" spans="1:5" ht="22.5" customHeight="1" x14ac:dyDescent="0.2">
      <c r="A223" s="316"/>
      <c r="B223" s="318" t="s">
        <v>3865</v>
      </c>
      <c r="C223" s="316"/>
      <c r="D223" s="316"/>
      <c r="E223" s="316"/>
    </row>
    <row r="224" spans="1:5" ht="22.5" customHeight="1" x14ac:dyDescent="0.2">
      <c r="A224" s="316"/>
      <c r="B224" s="318" t="s">
        <v>3866</v>
      </c>
      <c r="C224" s="316"/>
      <c r="D224" s="316"/>
      <c r="E224" s="316"/>
    </row>
    <row r="225" spans="1:5" ht="22.5" customHeight="1" x14ac:dyDescent="0.2">
      <c r="A225" s="316"/>
      <c r="B225" s="318" t="s">
        <v>3867</v>
      </c>
      <c r="C225" s="316"/>
      <c r="D225" s="316"/>
      <c r="E225" s="316"/>
    </row>
    <row r="226" spans="1:5" ht="22.5" customHeight="1" x14ac:dyDescent="0.2">
      <c r="A226" s="316"/>
      <c r="B226" s="318" t="s">
        <v>3869</v>
      </c>
      <c r="C226" s="316"/>
      <c r="D226" s="316"/>
      <c r="E226" s="316"/>
    </row>
    <row r="227" spans="1:5" ht="22.5" customHeight="1" x14ac:dyDescent="0.2">
      <c r="A227" s="316"/>
      <c r="B227" s="318" t="s">
        <v>3872</v>
      </c>
      <c r="C227" s="316"/>
      <c r="D227" s="316"/>
      <c r="E227" s="316"/>
    </row>
    <row r="228" spans="1:5" ht="22.5" customHeight="1" x14ac:dyDescent="0.2">
      <c r="A228" s="316"/>
      <c r="B228" s="318" t="s">
        <v>3874</v>
      </c>
      <c r="C228" s="316"/>
      <c r="D228" s="316"/>
      <c r="E228" s="316"/>
    </row>
    <row r="229" spans="1:5" ht="22.5" customHeight="1" x14ac:dyDescent="0.2">
      <c r="A229" s="316"/>
      <c r="B229" s="318" t="s">
        <v>3875</v>
      </c>
      <c r="C229" s="316"/>
      <c r="D229" s="316"/>
      <c r="E229" s="316"/>
    </row>
    <row r="230" spans="1:5" ht="22.5" customHeight="1" x14ac:dyDescent="0.2">
      <c r="A230" s="316"/>
      <c r="B230" s="318" t="s">
        <v>3877</v>
      </c>
      <c r="C230" s="316"/>
      <c r="D230" s="316"/>
      <c r="E230" s="316"/>
    </row>
    <row r="231" spans="1:5" ht="22.5" customHeight="1" x14ac:dyDescent="0.2">
      <c r="A231" s="316"/>
      <c r="B231" s="318" t="s">
        <v>3878</v>
      </c>
      <c r="C231" s="316"/>
      <c r="D231" s="316"/>
      <c r="E231" s="316"/>
    </row>
    <row r="232" spans="1:5" ht="22.5" customHeight="1" x14ac:dyDescent="0.2">
      <c r="A232" s="316"/>
      <c r="B232" s="318" t="s">
        <v>3879</v>
      </c>
      <c r="C232" s="316"/>
      <c r="D232" s="316"/>
      <c r="E232" s="316"/>
    </row>
    <row r="233" spans="1:5" ht="22.5" customHeight="1" x14ac:dyDescent="0.2">
      <c r="A233" s="316"/>
      <c r="B233" s="318" t="s">
        <v>3881</v>
      </c>
      <c r="C233" s="316"/>
      <c r="D233" s="316"/>
      <c r="E233" s="316"/>
    </row>
    <row r="234" spans="1:5" ht="22.5" customHeight="1" x14ac:dyDescent="0.2">
      <c r="A234" s="316"/>
      <c r="B234" s="318" t="s">
        <v>3882</v>
      </c>
      <c r="C234" s="316"/>
      <c r="D234" s="316"/>
      <c r="E234" s="316"/>
    </row>
    <row r="235" spans="1:5" ht="22.5" customHeight="1" x14ac:dyDescent="0.2">
      <c r="A235" s="316"/>
      <c r="B235" s="318" t="s">
        <v>3884</v>
      </c>
      <c r="C235" s="316"/>
      <c r="D235" s="316"/>
      <c r="E235" s="316"/>
    </row>
    <row r="236" spans="1:5" ht="22.5" customHeight="1" x14ac:dyDescent="0.2">
      <c r="A236" s="316"/>
      <c r="B236" s="318" t="s">
        <v>3885</v>
      </c>
      <c r="C236" s="316"/>
      <c r="D236" s="316"/>
      <c r="E236" s="316"/>
    </row>
    <row r="237" spans="1:5" ht="22.5" customHeight="1" x14ac:dyDescent="0.2">
      <c r="A237" s="316"/>
      <c r="B237" s="318" t="s">
        <v>3888</v>
      </c>
      <c r="C237" s="316"/>
      <c r="D237" s="316"/>
      <c r="E237" s="316"/>
    </row>
    <row r="238" spans="1:5" ht="22.5" customHeight="1" x14ac:dyDescent="0.2">
      <c r="A238" s="316"/>
      <c r="B238" s="318" t="s">
        <v>3890</v>
      </c>
      <c r="C238" s="316"/>
      <c r="D238" s="316"/>
      <c r="E238" s="316"/>
    </row>
    <row r="239" spans="1:5" ht="22.5" customHeight="1" x14ac:dyDescent="0.2">
      <c r="A239" s="316"/>
      <c r="B239" s="318" t="s">
        <v>3891</v>
      </c>
      <c r="C239" s="316"/>
      <c r="D239" s="316"/>
      <c r="E239" s="316"/>
    </row>
    <row r="240" spans="1:5" ht="22.5" customHeight="1" x14ac:dyDescent="0.2">
      <c r="A240" s="316"/>
      <c r="B240" s="318" t="s">
        <v>3892</v>
      </c>
      <c r="C240" s="316"/>
      <c r="D240" s="316"/>
      <c r="E240" s="316"/>
    </row>
    <row r="241" spans="1:5" ht="22.5" customHeight="1" x14ac:dyDescent="0.2">
      <c r="A241" s="316"/>
      <c r="B241" s="318" t="s">
        <v>3893</v>
      </c>
      <c r="C241" s="316"/>
      <c r="D241" s="316"/>
      <c r="E241" s="316"/>
    </row>
    <row r="242" spans="1:5" ht="22.5" customHeight="1" x14ac:dyDescent="0.2">
      <c r="A242" s="316"/>
      <c r="B242" s="318" t="s">
        <v>3894</v>
      </c>
      <c r="C242" s="316"/>
      <c r="D242" s="316"/>
      <c r="E242" s="316"/>
    </row>
    <row r="243" spans="1:5" ht="22.5" customHeight="1" x14ac:dyDescent="0.2">
      <c r="A243" s="316"/>
      <c r="B243" s="318" t="s">
        <v>3895</v>
      </c>
      <c r="C243" s="316"/>
      <c r="D243" s="316"/>
      <c r="E243" s="316"/>
    </row>
    <row r="244" spans="1:5" ht="22.5" customHeight="1" x14ac:dyDescent="0.2">
      <c r="A244" s="316"/>
      <c r="B244" s="318" t="s">
        <v>3896</v>
      </c>
      <c r="C244" s="316"/>
      <c r="D244" s="316"/>
      <c r="E244" s="316"/>
    </row>
    <row r="245" spans="1:5" ht="22.5" customHeight="1" x14ac:dyDescent="0.2">
      <c r="A245" s="316"/>
      <c r="B245" s="318" t="s">
        <v>3897</v>
      </c>
      <c r="C245" s="316"/>
      <c r="D245" s="316"/>
      <c r="E245" s="316"/>
    </row>
    <row r="246" spans="1:5" ht="22.5" customHeight="1" x14ac:dyDescent="0.2">
      <c r="A246" s="316"/>
      <c r="B246" s="318" t="s">
        <v>3898</v>
      </c>
      <c r="C246" s="316"/>
      <c r="D246" s="316"/>
      <c r="E246" s="316"/>
    </row>
    <row r="247" spans="1:5" ht="22.5" customHeight="1" x14ac:dyDescent="0.2">
      <c r="A247" s="316"/>
      <c r="B247" s="318" t="s">
        <v>3899</v>
      </c>
      <c r="C247" s="316"/>
      <c r="D247" s="316"/>
      <c r="E247" s="316"/>
    </row>
    <row r="248" spans="1:5" ht="22.5" customHeight="1" x14ac:dyDescent="0.2">
      <c r="A248" s="316"/>
      <c r="B248" s="318" t="s">
        <v>3900</v>
      </c>
      <c r="C248" s="316"/>
      <c r="D248" s="316"/>
      <c r="E248" s="316"/>
    </row>
    <row r="249" spans="1:5" ht="22.5" customHeight="1" x14ac:dyDescent="0.2">
      <c r="A249" s="316"/>
      <c r="B249" s="318" t="s">
        <v>3901</v>
      </c>
      <c r="C249" s="316"/>
      <c r="D249" s="316"/>
      <c r="E249" s="316"/>
    </row>
    <row r="250" spans="1:5" ht="22.5" customHeight="1" x14ac:dyDescent="0.2">
      <c r="A250" s="316"/>
      <c r="B250" s="318" t="s">
        <v>3902</v>
      </c>
      <c r="C250" s="316"/>
      <c r="D250" s="316"/>
      <c r="E250" s="316"/>
    </row>
    <row r="251" spans="1:5" ht="22.5" customHeight="1" x14ac:dyDescent="0.2">
      <c r="A251" s="316"/>
      <c r="B251" s="318" t="s">
        <v>3903</v>
      </c>
      <c r="C251" s="316"/>
      <c r="D251" s="316"/>
      <c r="E251" s="316"/>
    </row>
    <row r="252" spans="1:5" ht="22.5" customHeight="1" x14ac:dyDescent="0.2">
      <c r="A252" s="316"/>
      <c r="B252" s="318" t="s">
        <v>3904</v>
      </c>
      <c r="C252" s="316"/>
      <c r="D252" s="316"/>
      <c r="E252" s="316"/>
    </row>
    <row r="253" spans="1:5" ht="22.5" customHeight="1" x14ac:dyDescent="0.2">
      <c r="A253" s="316"/>
      <c r="B253" s="318" t="s">
        <v>3905</v>
      </c>
      <c r="C253" s="316"/>
      <c r="D253" s="316"/>
      <c r="E253" s="316"/>
    </row>
    <row r="254" spans="1:5" ht="22.5" customHeight="1" x14ac:dyDescent="0.2">
      <c r="A254" s="316"/>
      <c r="B254" s="318" t="s">
        <v>3906</v>
      </c>
      <c r="C254" s="316"/>
      <c r="D254" s="316"/>
      <c r="E254" s="316"/>
    </row>
    <row r="255" spans="1:5" ht="22.5" customHeight="1" x14ac:dyDescent="0.2">
      <c r="A255" s="316"/>
      <c r="B255" s="318" t="s">
        <v>3907</v>
      </c>
      <c r="C255" s="316"/>
      <c r="D255" s="316"/>
      <c r="E255" s="316"/>
    </row>
    <row r="256" spans="1:5" ht="22.5" customHeight="1" x14ac:dyDescent="0.2">
      <c r="A256" s="316"/>
      <c r="B256" s="318" t="s">
        <v>3908</v>
      </c>
      <c r="C256" s="316"/>
      <c r="D256" s="316"/>
      <c r="E256" s="316"/>
    </row>
    <row r="257" spans="1:5" ht="22.5" customHeight="1" x14ac:dyDescent="0.2">
      <c r="A257" s="316"/>
      <c r="B257" s="318" t="s">
        <v>3909</v>
      </c>
      <c r="C257" s="316"/>
      <c r="D257" s="316"/>
      <c r="E257" s="316"/>
    </row>
    <row r="258" spans="1:5" ht="22.5" customHeight="1" x14ac:dyDescent="0.2">
      <c r="A258" s="316"/>
      <c r="B258" s="318" t="s">
        <v>3910</v>
      </c>
      <c r="C258" s="316"/>
      <c r="D258" s="316"/>
      <c r="E258" s="316"/>
    </row>
    <row r="259" spans="1:5" ht="22.5" customHeight="1" x14ac:dyDescent="0.2">
      <c r="A259" s="316"/>
      <c r="B259" s="318" t="s">
        <v>3911</v>
      </c>
      <c r="C259" s="316"/>
      <c r="D259" s="316"/>
      <c r="E259" s="316"/>
    </row>
    <row r="260" spans="1:5" ht="22.5" customHeight="1" x14ac:dyDescent="0.2">
      <c r="A260" s="316"/>
      <c r="B260" s="318" t="s">
        <v>3912</v>
      </c>
      <c r="C260" s="316"/>
      <c r="D260" s="316"/>
      <c r="E260" s="316"/>
    </row>
    <row r="261" spans="1:5" ht="22.5" customHeight="1" x14ac:dyDescent="0.2">
      <c r="A261" s="316"/>
      <c r="B261" s="318" t="s">
        <v>3913</v>
      </c>
      <c r="C261" s="316"/>
      <c r="D261" s="316"/>
      <c r="E261" s="316"/>
    </row>
    <row r="262" spans="1:5" ht="22.5" customHeight="1" x14ac:dyDescent="0.2">
      <c r="A262" s="316"/>
      <c r="B262" s="318" t="s">
        <v>3914</v>
      </c>
      <c r="C262" s="316"/>
      <c r="D262" s="316"/>
      <c r="E262" s="316"/>
    </row>
    <row r="263" spans="1:5" ht="22.5" customHeight="1" x14ac:dyDescent="0.2">
      <c r="A263" s="316"/>
      <c r="B263" s="318" t="s">
        <v>3915</v>
      </c>
      <c r="C263" s="316"/>
      <c r="D263" s="316"/>
      <c r="E263" s="316"/>
    </row>
    <row r="264" spans="1:5" ht="22.5" customHeight="1" x14ac:dyDescent="0.2">
      <c r="A264" s="316"/>
      <c r="B264" s="318" t="s">
        <v>3916</v>
      </c>
      <c r="C264" s="316"/>
      <c r="D264" s="316"/>
      <c r="E264" s="316"/>
    </row>
    <row r="265" spans="1:5" ht="22.5" customHeight="1" x14ac:dyDescent="0.2">
      <c r="A265" s="316"/>
      <c r="B265" s="318" t="s">
        <v>3917</v>
      </c>
      <c r="C265" s="316"/>
      <c r="D265" s="316"/>
      <c r="E265" s="316"/>
    </row>
    <row r="266" spans="1:5" ht="22.5" customHeight="1" x14ac:dyDescent="0.2">
      <c r="A266" s="316"/>
      <c r="B266" s="318" t="s">
        <v>3918</v>
      </c>
      <c r="C266" s="316"/>
      <c r="D266" s="316"/>
      <c r="E266" s="316"/>
    </row>
    <row r="267" spans="1:5" ht="22.5" customHeight="1" x14ac:dyDescent="0.2">
      <c r="A267" s="316"/>
      <c r="B267" s="318" t="s">
        <v>3919</v>
      </c>
      <c r="C267" s="316"/>
      <c r="D267" s="316"/>
      <c r="E267" s="316"/>
    </row>
    <row r="268" spans="1:5" ht="22.5" customHeight="1" x14ac:dyDescent="0.2">
      <c r="A268" s="316"/>
      <c r="B268" s="318" t="s">
        <v>3920</v>
      </c>
      <c r="C268" s="316"/>
      <c r="D268" s="316"/>
      <c r="E268" s="316"/>
    </row>
    <row r="269" spans="1:5" ht="22.5" customHeight="1" x14ac:dyDescent="0.2">
      <c r="A269" s="316"/>
      <c r="B269" s="318" t="s">
        <v>3922</v>
      </c>
      <c r="C269" s="316"/>
      <c r="D269" s="316"/>
      <c r="E269" s="316"/>
    </row>
    <row r="270" spans="1:5" ht="22.5" customHeight="1" x14ac:dyDescent="0.2">
      <c r="A270" s="316"/>
      <c r="B270" s="318" t="s">
        <v>3923</v>
      </c>
      <c r="C270" s="316"/>
      <c r="D270" s="316"/>
      <c r="E270" s="316"/>
    </row>
    <row r="271" spans="1:5" ht="22.5" customHeight="1" x14ac:dyDescent="0.2">
      <c r="A271" s="316"/>
      <c r="B271" s="318" t="s">
        <v>3924</v>
      </c>
      <c r="C271" s="316"/>
      <c r="D271" s="316"/>
      <c r="E271" s="316"/>
    </row>
    <row r="272" spans="1:5" ht="22.5" customHeight="1" x14ac:dyDescent="0.2">
      <c r="A272" s="316"/>
      <c r="B272" s="318" t="s">
        <v>3926</v>
      </c>
      <c r="C272" s="316"/>
      <c r="D272" s="316"/>
      <c r="E272" s="316"/>
    </row>
    <row r="273" spans="1:5" ht="22.5" customHeight="1" x14ac:dyDescent="0.2">
      <c r="A273" s="316"/>
      <c r="B273" s="318" t="s">
        <v>3928</v>
      </c>
      <c r="C273" s="316"/>
      <c r="D273" s="316"/>
      <c r="E273" s="316"/>
    </row>
    <row r="274" spans="1:5" ht="22.5" customHeight="1" x14ac:dyDescent="0.2">
      <c r="A274" s="316"/>
      <c r="B274" s="318" t="s">
        <v>3930</v>
      </c>
      <c r="C274" s="316"/>
      <c r="D274" s="316"/>
      <c r="E274" s="316"/>
    </row>
    <row r="275" spans="1:5" ht="22.5" customHeight="1" x14ac:dyDescent="0.2">
      <c r="A275" s="316"/>
      <c r="B275" s="318" t="s">
        <v>3931</v>
      </c>
      <c r="C275" s="316"/>
      <c r="D275" s="316"/>
      <c r="E275" s="316"/>
    </row>
    <row r="276" spans="1:5" ht="22.5" customHeight="1" x14ac:dyDescent="0.2">
      <c r="A276" s="316"/>
      <c r="B276" s="318" t="s">
        <v>3932</v>
      </c>
      <c r="C276" s="316"/>
      <c r="D276" s="316"/>
      <c r="E276" s="316"/>
    </row>
    <row r="277" spans="1:5" ht="22.5" customHeight="1" x14ac:dyDescent="0.2">
      <c r="A277" s="316"/>
      <c r="B277" s="318" t="s">
        <v>3935</v>
      </c>
      <c r="C277" s="316"/>
      <c r="D277" s="316"/>
      <c r="E277" s="316"/>
    </row>
    <row r="278" spans="1:5" ht="22.5" customHeight="1" x14ac:dyDescent="0.2">
      <c r="A278" s="316"/>
      <c r="B278" s="318" t="s">
        <v>3936</v>
      </c>
      <c r="C278" s="316"/>
      <c r="D278" s="316"/>
      <c r="E278" s="316"/>
    </row>
    <row r="279" spans="1:5" ht="22.5" customHeight="1" x14ac:dyDescent="0.2">
      <c r="A279" s="316"/>
      <c r="B279" s="318" t="s">
        <v>3937</v>
      </c>
      <c r="C279" s="316"/>
      <c r="D279" s="316"/>
      <c r="E279" s="316"/>
    </row>
    <row r="280" spans="1:5" ht="22.5" customHeight="1" x14ac:dyDescent="0.2">
      <c r="A280" s="316"/>
      <c r="B280" s="318" t="s">
        <v>3939</v>
      </c>
      <c r="C280" s="316"/>
      <c r="D280" s="316"/>
      <c r="E280" s="316"/>
    </row>
    <row r="281" spans="1:5" ht="22.5" customHeight="1" x14ac:dyDescent="0.2">
      <c r="A281" s="316"/>
      <c r="B281" s="318" t="s">
        <v>3940</v>
      </c>
      <c r="C281" s="316"/>
      <c r="D281" s="316"/>
      <c r="E281" s="316"/>
    </row>
    <row r="282" spans="1:5" ht="22.5" customHeight="1" x14ac:dyDescent="0.2">
      <c r="A282" s="316"/>
      <c r="B282" s="318" t="s">
        <v>3941</v>
      </c>
      <c r="C282" s="316"/>
      <c r="D282" s="316"/>
      <c r="E282" s="316"/>
    </row>
    <row r="283" spans="1:5" ht="22.5" customHeight="1" x14ac:dyDescent="0.2">
      <c r="A283" s="316"/>
      <c r="B283" s="318" t="s">
        <v>3943</v>
      </c>
      <c r="C283" s="316"/>
      <c r="D283" s="316"/>
      <c r="E283" s="316"/>
    </row>
    <row r="284" spans="1:5" ht="22.5" customHeight="1" x14ac:dyDescent="0.2">
      <c r="A284" s="316"/>
      <c r="B284" s="318" t="s">
        <v>3946</v>
      </c>
      <c r="C284" s="316"/>
      <c r="D284" s="316"/>
      <c r="E284" s="316"/>
    </row>
    <row r="285" spans="1:5" ht="22.5" customHeight="1" x14ac:dyDescent="0.2">
      <c r="A285" s="316"/>
      <c r="B285" s="318" t="s">
        <v>3947</v>
      </c>
      <c r="C285" s="316"/>
      <c r="D285" s="316"/>
      <c r="E285" s="316"/>
    </row>
    <row r="286" spans="1:5" ht="22.5" customHeight="1" x14ac:dyDescent="0.2">
      <c r="A286" s="316"/>
      <c r="B286" s="318" t="s">
        <v>3948</v>
      </c>
      <c r="C286" s="316"/>
      <c r="D286" s="316"/>
      <c r="E286" s="316"/>
    </row>
    <row r="287" spans="1:5" ht="22.5" customHeight="1" x14ac:dyDescent="0.2">
      <c r="A287" s="316"/>
      <c r="B287" s="318" t="s">
        <v>3951</v>
      </c>
      <c r="C287" s="316"/>
      <c r="D287" s="316"/>
      <c r="E287" s="316"/>
    </row>
    <row r="288" spans="1:5" ht="22.5" customHeight="1" x14ac:dyDescent="0.2">
      <c r="A288" s="316"/>
      <c r="B288" s="318" t="s">
        <v>3952</v>
      </c>
      <c r="C288" s="316"/>
      <c r="D288" s="316"/>
      <c r="E288" s="316"/>
    </row>
    <row r="289" spans="1:5" ht="22.5" customHeight="1" x14ac:dyDescent="0.2">
      <c r="A289" s="316"/>
      <c r="B289" s="318" t="s">
        <v>3953</v>
      </c>
      <c r="C289" s="316"/>
      <c r="D289" s="316"/>
      <c r="E289" s="316"/>
    </row>
    <row r="290" spans="1:5" ht="22.5" customHeight="1" x14ac:dyDescent="0.2">
      <c r="A290" s="316"/>
      <c r="B290" s="318" t="s">
        <v>3955</v>
      </c>
      <c r="C290" s="316"/>
      <c r="D290" s="316"/>
      <c r="E290" s="316"/>
    </row>
    <row r="291" spans="1:5" ht="22.5" customHeight="1" x14ac:dyDescent="0.2">
      <c r="A291" s="316"/>
      <c r="B291" s="318" t="s">
        <v>3956</v>
      </c>
      <c r="C291" s="316"/>
      <c r="D291" s="316"/>
      <c r="E291" s="316"/>
    </row>
    <row r="292" spans="1:5" ht="22.5" customHeight="1" x14ac:dyDescent="0.2">
      <c r="A292" s="316"/>
      <c r="B292" s="318" t="s">
        <v>3957</v>
      </c>
      <c r="C292" s="316"/>
      <c r="D292" s="316"/>
      <c r="E292" s="316"/>
    </row>
    <row r="293" spans="1:5" ht="22.5" customHeight="1" x14ac:dyDescent="0.2">
      <c r="A293" s="316"/>
      <c r="B293" s="318" t="s">
        <v>3964</v>
      </c>
      <c r="C293" s="316"/>
      <c r="D293" s="316"/>
      <c r="E293" s="316"/>
    </row>
    <row r="294" spans="1:5" ht="22.5" customHeight="1" x14ac:dyDescent="0.2">
      <c r="A294" s="316"/>
      <c r="B294" s="318" t="s">
        <v>3967</v>
      </c>
      <c r="C294" s="316"/>
      <c r="D294" s="316"/>
      <c r="E294" s="316"/>
    </row>
    <row r="295" spans="1:5" ht="22.5" customHeight="1" x14ac:dyDescent="0.2">
      <c r="A295" s="316"/>
      <c r="B295" s="318" t="s">
        <v>3968</v>
      </c>
      <c r="C295" s="316"/>
      <c r="D295" s="316"/>
      <c r="E295" s="316"/>
    </row>
    <row r="296" spans="1:5" ht="22.5" customHeight="1" x14ac:dyDescent="0.2">
      <c r="A296" s="316"/>
      <c r="B296" s="318" t="s">
        <v>3969</v>
      </c>
      <c r="C296" s="316"/>
      <c r="D296" s="316"/>
      <c r="E296" s="316"/>
    </row>
    <row r="297" spans="1:5" ht="22.5" customHeight="1" x14ac:dyDescent="0.2">
      <c r="A297" s="316"/>
      <c r="B297" s="318" t="s">
        <v>3972</v>
      </c>
      <c r="C297" s="316"/>
      <c r="D297" s="316"/>
      <c r="E297" s="316"/>
    </row>
    <row r="298" spans="1:5" ht="22.5" customHeight="1" x14ac:dyDescent="0.2">
      <c r="A298" s="316"/>
      <c r="B298" s="318" t="s">
        <v>3973</v>
      </c>
      <c r="C298" s="316"/>
      <c r="D298" s="316"/>
      <c r="E298" s="316"/>
    </row>
    <row r="299" spans="1:5" ht="22.5" customHeight="1" x14ac:dyDescent="0.2">
      <c r="A299" s="316"/>
      <c r="B299" s="318" t="s">
        <v>3974</v>
      </c>
      <c r="C299" s="316"/>
      <c r="D299" s="316"/>
      <c r="E299" s="316"/>
    </row>
    <row r="300" spans="1:5" ht="22.5" customHeight="1" x14ac:dyDescent="0.2">
      <c r="A300" s="316"/>
      <c r="B300" s="318" t="s">
        <v>3978</v>
      </c>
      <c r="C300" s="316"/>
      <c r="D300" s="316"/>
      <c r="E300" s="316"/>
    </row>
    <row r="301" spans="1:5" ht="22.5" customHeight="1" x14ac:dyDescent="0.2">
      <c r="A301" s="316"/>
      <c r="B301" s="318" t="s">
        <v>3981</v>
      </c>
      <c r="C301" s="316"/>
      <c r="D301" s="316"/>
      <c r="E301" s="316"/>
    </row>
    <row r="302" spans="1:5" ht="22.5" customHeight="1" x14ac:dyDescent="0.2">
      <c r="A302" s="316"/>
      <c r="B302" s="318" t="s">
        <v>3982</v>
      </c>
      <c r="C302" s="316"/>
      <c r="D302" s="316"/>
      <c r="E302" s="316"/>
    </row>
    <row r="303" spans="1:5" ht="22.5" customHeight="1" x14ac:dyDescent="0.2">
      <c r="A303" s="316"/>
      <c r="B303" s="318" t="s">
        <v>3983</v>
      </c>
      <c r="C303" s="316"/>
      <c r="D303" s="316"/>
      <c r="E303" s="316"/>
    </row>
    <row r="304" spans="1:5" ht="22.5" customHeight="1" x14ac:dyDescent="0.2">
      <c r="A304" s="316"/>
      <c r="B304" s="318" t="s">
        <v>3985</v>
      </c>
      <c r="C304" s="316"/>
      <c r="D304" s="316"/>
      <c r="E304" s="316"/>
    </row>
    <row r="305" spans="1:5" ht="22.5" customHeight="1" x14ac:dyDescent="0.2">
      <c r="A305" s="316"/>
      <c r="B305" s="318" t="s">
        <v>3988</v>
      </c>
      <c r="C305" s="316"/>
      <c r="D305" s="316"/>
      <c r="E305" s="316"/>
    </row>
    <row r="306" spans="1:5" ht="22.5" customHeight="1" x14ac:dyDescent="0.2">
      <c r="A306" s="316"/>
      <c r="B306" s="318" t="s">
        <v>3989</v>
      </c>
      <c r="C306" s="316"/>
      <c r="D306" s="316"/>
      <c r="E306" s="316"/>
    </row>
    <row r="307" spans="1:5" ht="22.5" customHeight="1" x14ac:dyDescent="0.2">
      <c r="A307" s="316"/>
      <c r="B307" s="318" t="s">
        <v>3990</v>
      </c>
      <c r="C307" s="316"/>
      <c r="D307" s="316"/>
      <c r="E307" s="316"/>
    </row>
    <row r="308" spans="1:5" ht="22.5" customHeight="1" x14ac:dyDescent="0.2">
      <c r="A308" s="316"/>
      <c r="B308" s="318" t="s">
        <v>3991</v>
      </c>
      <c r="C308" s="316"/>
      <c r="D308" s="316"/>
      <c r="E308" s="316"/>
    </row>
    <row r="309" spans="1:5" ht="22.5" customHeight="1" x14ac:dyDescent="0.2">
      <c r="A309" s="316"/>
      <c r="B309" s="318" t="s">
        <v>3994</v>
      </c>
      <c r="C309" s="316"/>
      <c r="D309" s="316"/>
      <c r="E309" s="316"/>
    </row>
    <row r="310" spans="1:5" ht="22.5" customHeight="1" x14ac:dyDescent="0.2">
      <c r="A310" s="316"/>
      <c r="B310" s="318" t="s">
        <v>3995</v>
      </c>
      <c r="C310" s="316"/>
      <c r="D310" s="316"/>
      <c r="E310" s="316"/>
    </row>
    <row r="311" spans="1:5" ht="22.5" customHeight="1" x14ac:dyDescent="0.2">
      <c r="A311" s="316"/>
      <c r="B311" s="318" t="s">
        <v>3996</v>
      </c>
      <c r="C311" s="316"/>
      <c r="D311" s="316"/>
      <c r="E311" s="316"/>
    </row>
    <row r="312" spans="1:5" ht="22.5" customHeight="1" x14ac:dyDescent="0.2">
      <c r="A312" s="316"/>
      <c r="B312" s="318" t="s">
        <v>3998</v>
      </c>
      <c r="C312" s="316"/>
      <c r="D312" s="316"/>
      <c r="E312" s="316"/>
    </row>
    <row r="313" spans="1:5" ht="22.5" customHeight="1" x14ac:dyDescent="0.2">
      <c r="A313" s="316"/>
      <c r="B313" s="318" t="s">
        <v>3999</v>
      </c>
      <c r="C313" s="316"/>
      <c r="D313" s="316"/>
      <c r="E313" s="316"/>
    </row>
    <row r="314" spans="1:5" ht="22.5" customHeight="1" x14ac:dyDescent="0.2">
      <c r="A314" s="316"/>
      <c r="B314" s="318" t="s">
        <v>4000</v>
      </c>
      <c r="C314" s="316"/>
      <c r="D314" s="316"/>
      <c r="E314" s="316"/>
    </row>
    <row r="315" spans="1:5" ht="22.5" customHeight="1" x14ac:dyDescent="0.2">
      <c r="A315" s="316"/>
      <c r="B315" s="318" t="s">
        <v>4002</v>
      </c>
      <c r="C315" s="316"/>
      <c r="D315" s="316"/>
      <c r="E315" s="316"/>
    </row>
    <row r="316" spans="1:5" ht="22.5" customHeight="1" x14ac:dyDescent="0.2">
      <c r="A316" s="316"/>
      <c r="B316" s="318" t="s">
        <v>4003</v>
      </c>
      <c r="C316" s="316"/>
      <c r="D316" s="316"/>
      <c r="E316" s="316"/>
    </row>
    <row r="317" spans="1:5" ht="22.5" customHeight="1" x14ac:dyDescent="0.2">
      <c r="A317" s="316"/>
      <c r="B317" s="318" t="s">
        <v>4005</v>
      </c>
      <c r="C317" s="316"/>
      <c r="D317" s="316"/>
      <c r="E317" s="316"/>
    </row>
    <row r="318" spans="1:5" ht="22.5" customHeight="1" x14ac:dyDescent="0.2">
      <c r="A318" s="316"/>
      <c r="B318" s="318" t="s">
        <v>4007</v>
      </c>
      <c r="C318" s="316"/>
      <c r="D318" s="316"/>
      <c r="E318" s="316"/>
    </row>
    <row r="319" spans="1:5" ht="22.5" customHeight="1" x14ac:dyDescent="0.2">
      <c r="A319" s="316"/>
      <c r="B319" s="318" t="s">
        <v>4009</v>
      </c>
      <c r="C319" s="316"/>
      <c r="D319" s="316"/>
      <c r="E319" s="316"/>
    </row>
    <row r="320" spans="1:5" ht="22.5" customHeight="1" x14ac:dyDescent="0.2">
      <c r="A320" s="316"/>
      <c r="B320" s="318" t="s">
        <v>4010</v>
      </c>
      <c r="C320" s="316"/>
      <c r="D320" s="316"/>
      <c r="E320" s="316"/>
    </row>
    <row r="321" spans="1:5" ht="22.5" customHeight="1" x14ac:dyDescent="0.2">
      <c r="A321" s="316"/>
      <c r="B321" s="318" t="s">
        <v>4011</v>
      </c>
      <c r="C321" s="316"/>
      <c r="D321" s="316"/>
      <c r="E321" s="316"/>
    </row>
    <row r="322" spans="1:5" ht="22.5" customHeight="1" x14ac:dyDescent="0.2">
      <c r="A322" s="316"/>
      <c r="B322" s="318" t="s">
        <v>4012</v>
      </c>
      <c r="C322" s="316"/>
      <c r="D322" s="316"/>
      <c r="E322" s="316"/>
    </row>
    <row r="323" spans="1:5" ht="22.5" customHeight="1" x14ac:dyDescent="0.2">
      <c r="A323" s="316"/>
      <c r="B323" s="318" t="s">
        <v>4014</v>
      </c>
      <c r="C323" s="316"/>
      <c r="D323" s="316"/>
      <c r="E323" s="316"/>
    </row>
    <row r="324" spans="1:5" ht="22.5" customHeight="1" x14ac:dyDescent="0.2">
      <c r="A324" s="316"/>
      <c r="B324" s="318" t="s">
        <v>4015</v>
      </c>
      <c r="C324" s="316"/>
      <c r="D324" s="316"/>
      <c r="E324" s="316"/>
    </row>
    <row r="325" spans="1:5" ht="22.5" customHeight="1" x14ac:dyDescent="0.2">
      <c r="A325" s="316"/>
      <c r="B325" s="318" t="s">
        <v>4016</v>
      </c>
      <c r="C325" s="316"/>
      <c r="D325" s="316"/>
      <c r="E325" s="316"/>
    </row>
    <row r="326" spans="1:5" ht="22.5" customHeight="1" x14ac:dyDescent="0.2">
      <c r="A326" s="316"/>
      <c r="B326" s="318" t="s">
        <v>4017</v>
      </c>
      <c r="C326" s="316"/>
      <c r="D326" s="316"/>
      <c r="E326" s="316"/>
    </row>
    <row r="327" spans="1:5" ht="22.5" customHeight="1" x14ac:dyDescent="0.2">
      <c r="A327" s="316"/>
      <c r="B327" s="318" t="s">
        <v>4018</v>
      </c>
      <c r="C327" s="316"/>
      <c r="D327" s="316"/>
      <c r="E327" s="316"/>
    </row>
    <row r="328" spans="1:5" ht="22.5" customHeight="1" x14ac:dyDescent="0.2">
      <c r="A328" s="316"/>
      <c r="B328" s="318" t="s">
        <v>4019</v>
      </c>
      <c r="C328" s="316"/>
      <c r="D328" s="316"/>
      <c r="E328" s="316"/>
    </row>
    <row r="329" spans="1:5" ht="22.5" customHeight="1" x14ac:dyDescent="0.2">
      <c r="A329" s="316"/>
      <c r="B329" s="318" t="s">
        <v>4020</v>
      </c>
      <c r="C329" s="316"/>
      <c r="D329" s="316"/>
      <c r="E329" s="316"/>
    </row>
    <row r="330" spans="1:5" ht="22.5" customHeight="1" x14ac:dyDescent="0.2">
      <c r="A330" s="316"/>
      <c r="B330" s="318" t="s">
        <v>4021</v>
      </c>
      <c r="C330" s="316"/>
      <c r="D330" s="316"/>
      <c r="E330" s="316"/>
    </row>
    <row r="331" spans="1:5" ht="22.5" customHeight="1" x14ac:dyDescent="0.2">
      <c r="A331" s="316"/>
      <c r="B331" s="318" t="s">
        <v>4022</v>
      </c>
      <c r="C331" s="316"/>
      <c r="D331" s="316"/>
      <c r="E331" s="316"/>
    </row>
    <row r="332" spans="1:5" ht="22.5" customHeight="1" x14ac:dyDescent="0.2">
      <c r="A332" s="316"/>
      <c r="B332" s="318" t="s">
        <v>4023</v>
      </c>
      <c r="C332" s="316"/>
      <c r="D332" s="316"/>
      <c r="E332" s="316"/>
    </row>
    <row r="333" spans="1:5" ht="22.5" customHeight="1" x14ac:dyDescent="0.2">
      <c r="A333" s="316"/>
      <c r="B333" s="318" t="s">
        <v>4024</v>
      </c>
      <c r="C333" s="316"/>
      <c r="D333" s="316"/>
      <c r="E333" s="316"/>
    </row>
    <row r="334" spans="1:5" ht="22.5" customHeight="1" x14ac:dyDescent="0.2">
      <c r="A334" s="316"/>
      <c r="B334" s="318" t="s">
        <v>4025</v>
      </c>
      <c r="C334" s="316"/>
      <c r="D334" s="316"/>
      <c r="E334" s="316"/>
    </row>
    <row r="335" spans="1:5" ht="22.5" customHeight="1" x14ac:dyDescent="0.2">
      <c r="A335" s="316"/>
      <c r="B335" s="318" t="s">
        <v>4026</v>
      </c>
      <c r="C335" s="316"/>
      <c r="D335" s="316"/>
      <c r="E335" s="316"/>
    </row>
    <row r="336" spans="1:5" ht="22.5" customHeight="1" x14ac:dyDescent="0.2">
      <c r="A336" s="316"/>
      <c r="B336" s="318" t="s">
        <v>4027</v>
      </c>
      <c r="C336" s="316"/>
      <c r="D336" s="316"/>
      <c r="E336" s="316"/>
    </row>
    <row r="337" spans="1:5" ht="22.5" customHeight="1" x14ac:dyDescent="0.2">
      <c r="A337" s="316"/>
      <c r="B337" s="318" t="s">
        <v>4028</v>
      </c>
      <c r="C337" s="316"/>
      <c r="D337" s="316"/>
      <c r="E337" s="316"/>
    </row>
    <row r="338" spans="1:5" ht="22.5" customHeight="1" x14ac:dyDescent="0.2">
      <c r="A338" s="316"/>
      <c r="B338" s="318" t="s">
        <v>4029</v>
      </c>
      <c r="C338" s="316"/>
      <c r="D338" s="316"/>
      <c r="E338" s="316"/>
    </row>
    <row r="339" spans="1:5" ht="22.5" customHeight="1" x14ac:dyDescent="0.2">
      <c r="A339" s="316"/>
      <c r="B339" s="318" t="s">
        <v>4030</v>
      </c>
      <c r="C339" s="316"/>
      <c r="D339" s="316"/>
      <c r="E339" s="316"/>
    </row>
    <row r="340" spans="1:5" ht="22.5" customHeight="1" x14ac:dyDescent="0.2">
      <c r="A340" s="316"/>
      <c r="B340" s="318" t="s">
        <v>4031</v>
      </c>
      <c r="C340" s="316"/>
      <c r="D340" s="316"/>
      <c r="E340" s="316"/>
    </row>
    <row r="341" spans="1:5" ht="22.5" customHeight="1" x14ac:dyDescent="0.2">
      <c r="A341" s="316"/>
      <c r="B341" s="318" t="s">
        <v>4032</v>
      </c>
      <c r="C341" s="316"/>
      <c r="D341" s="316"/>
      <c r="E341" s="316"/>
    </row>
    <row r="342" spans="1:5" ht="22.5" customHeight="1" x14ac:dyDescent="0.2">
      <c r="A342" s="316"/>
      <c r="B342" s="318" t="s">
        <v>4033</v>
      </c>
      <c r="C342" s="316"/>
      <c r="D342" s="316"/>
      <c r="E342" s="316"/>
    </row>
    <row r="343" spans="1:5" ht="22.5" customHeight="1" x14ac:dyDescent="0.2">
      <c r="A343" s="316"/>
      <c r="B343" s="318" t="s">
        <v>4034</v>
      </c>
      <c r="C343" s="316"/>
      <c r="D343" s="316"/>
      <c r="E343" s="316"/>
    </row>
    <row r="344" spans="1:5" ht="22.5" customHeight="1" x14ac:dyDescent="0.2">
      <c r="A344" s="316"/>
      <c r="B344" s="318" t="s">
        <v>4039</v>
      </c>
      <c r="C344" s="316"/>
      <c r="D344" s="316"/>
      <c r="E344" s="316"/>
    </row>
    <row r="345" spans="1:5" ht="22.5" customHeight="1" x14ac:dyDescent="0.2">
      <c r="A345" s="316"/>
      <c r="B345" s="318" t="s">
        <v>4041</v>
      </c>
      <c r="C345" s="316"/>
      <c r="D345" s="316"/>
      <c r="E345" s="316"/>
    </row>
    <row r="346" spans="1:5" ht="22.5" customHeight="1" x14ac:dyDescent="0.2">
      <c r="A346" s="316"/>
      <c r="B346" s="318" t="s">
        <v>4042</v>
      </c>
      <c r="C346" s="316"/>
      <c r="D346" s="316"/>
      <c r="E346" s="316"/>
    </row>
    <row r="347" spans="1:5" ht="22.5" customHeight="1" x14ac:dyDescent="0.2">
      <c r="A347" s="316"/>
      <c r="B347" s="318" t="s">
        <v>4043</v>
      </c>
      <c r="C347" s="316"/>
      <c r="D347" s="316"/>
      <c r="E347" s="316"/>
    </row>
    <row r="348" spans="1:5" ht="22.5" customHeight="1" x14ac:dyDescent="0.2">
      <c r="A348" s="316"/>
      <c r="B348" s="318" t="s">
        <v>4045</v>
      </c>
      <c r="C348" s="316"/>
      <c r="D348" s="316"/>
      <c r="E348" s="316"/>
    </row>
    <row r="349" spans="1:5" ht="22.5" customHeight="1" x14ac:dyDescent="0.2">
      <c r="A349" s="316"/>
      <c r="B349" s="318" t="s">
        <v>4046</v>
      </c>
      <c r="C349" s="316"/>
      <c r="D349" s="316"/>
      <c r="E349" s="316"/>
    </row>
    <row r="350" spans="1:5" ht="22.5" customHeight="1" x14ac:dyDescent="0.2">
      <c r="A350" s="316"/>
      <c r="B350" s="318" t="s">
        <v>4047</v>
      </c>
      <c r="C350" s="316"/>
      <c r="D350" s="316"/>
      <c r="E350" s="316"/>
    </row>
    <row r="351" spans="1:5" ht="22.5" customHeight="1" x14ac:dyDescent="0.2">
      <c r="A351" s="316"/>
      <c r="B351" s="318" t="s">
        <v>4049</v>
      </c>
      <c r="C351" s="316"/>
      <c r="D351" s="316"/>
      <c r="E351" s="316"/>
    </row>
    <row r="352" spans="1:5" ht="22.5" customHeight="1" x14ac:dyDescent="0.2">
      <c r="A352" s="316"/>
      <c r="B352" s="318" t="s">
        <v>4051</v>
      </c>
      <c r="C352" s="316"/>
      <c r="D352" s="316"/>
      <c r="E352" s="316"/>
    </row>
    <row r="353" spans="1:5" ht="22.5" customHeight="1" x14ac:dyDescent="0.2">
      <c r="A353" s="316"/>
      <c r="B353" s="318" t="s">
        <v>4052</v>
      </c>
      <c r="C353" s="316"/>
      <c r="D353" s="316"/>
      <c r="E353" s="316"/>
    </row>
    <row r="354" spans="1:5" ht="22.5" customHeight="1" x14ac:dyDescent="0.2">
      <c r="A354" s="316"/>
      <c r="B354" s="318" t="s">
        <v>4053</v>
      </c>
      <c r="C354" s="316"/>
      <c r="D354" s="316"/>
      <c r="E354" s="316"/>
    </row>
    <row r="355" spans="1:5" ht="22.5" customHeight="1" x14ac:dyDescent="0.2">
      <c r="A355" s="316"/>
      <c r="B355" s="318" t="s">
        <v>4055</v>
      </c>
      <c r="C355" s="316"/>
      <c r="D355" s="316"/>
      <c r="E355" s="316"/>
    </row>
    <row r="356" spans="1:5" ht="22.5" customHeight="1" x14ac:dyDescent="0.2">
      <c r="A356" s="316"/>
      <c r="B356" s="318" t="s">
        <v>4056</v>
      </c>
      <c r="C356" s="316"/>
      <c r="D356" s="316"/>
      <c r="E356" s="316"/>
    </row>
    <row r="357" spans="1:5" ht="22.5" customHeight="1" x14ac:dyDescent="0.2">
      <c r="A357" s="316"/>
      <c r="B357" s="318" t="s">
        <v>4058</v>
      </c>
      <c r="C357" s="316"/>
      <c r="D357" s="316"/>
      <c r="E357" s="316"/>
    </row>
    <row r="358" spans="1:5" ht="22.5" customHeight="1" x14ac:dyDescent="0.2">
      <c r="A358" s="316"/>
      <c r="B358" s="318" t="s">
        <v>4059</v>
      </c>
      <c r="C358" s="316"/>
      <c r="D358" s="316"/>
      <c r="E358" s="316"/>
    </row>
    <row r="359" spans="1:5" ht="22.5" customHeight="1" x14ac:dyDescent="0.2">
      <c r="A359" s="316"/>
      <c r="B359" s="318" t="s">
        <v>4060</v>
      </c>
      <c r="C359" s="316"/>
      <c r="D359" s="316"/>
      <c r="E359" s="316"/>
    </row>
    <row r="360" spans="1:5" ht="22.5" customHeight="1" x14ac:dyDescent="0.2">
      <c r="A360" s="316"/>
      <c r="B360" s="318" t="s">
        <v>4061</v>
      </c>
      <c r="C360" s="316"/>
      <c r="D360" s="316"/>
      <c r="E360" s="316"/>
    </row>
    <row r="361" spans="1:5" ht="22.5" customHeight="1" x14ac:dyDescent="0.2">
      <c r="A361" s="316"/>
      <c r="B361" s="318" t="s">
        <v>4062</v>
      </c>
      <c r="C361" s="316"/>
      <c r="D361" s="316"/>
      <c r="E361" s="316"/>
    </row>
    <row r="362" spans="1:5" ht="22.5" customHeight="1" x14ac:dyDescent="0.2">
      <c r="A362" s="316"/>
      <c r="B362" s="318" t="s">
        <v>4063</v>
      </c>
      <c r="C362" s="316"/>
      <c r="D362" s="316"/>
      <c r="E362" s="316"/>
    </row>
    <row r="363" spans="1:5" ht="22.5" customHeight="1" x14ac:dyDescent="0.2">
      <c r="A363" s="316"/>
      <c r="B363" s="318" t="s">
        <v>4065</v>
      </c>
      <c r="C363" s="316"/>
      <c r="D363" s="316"/>
      <c r="E363" s="316"/>
    </row>
    <row r="364" spans="1:5" ht="22.5" customHeight="1" x14ac:dyDescent="0.2">
      <c r="A364" s="316"/>
      <c r="B364" s="318" t="s">
        <v>4066</v>
      </c>
      <c r="C364" s="316"/>
      <c r="D364" s="316"/>
      <c r="E364" s="316"/>
    </row>
    <row r="365" spans="1:5" ht="22.5" customHeight="1" x14ac:dyDescent="0.2">
      <c r="A365" s="316"/>
      <c r="B365" s="318" t="s">
        <v>4067</v>
      </c>
      <c r="C365" s="316"/>
      <c r="D365" s="316"/>
      <c r="E365" s="316"/>
    </row>
    <row r="366" spans="1:5" ht="22.5" customHeight="1" x14ac:dyDescent="0.2">
      <c r="A366" s="316"/>
      <c r="B366" s="318" t="s">
        <v>4069</v>
      </c>
      <c r="C366" s="316"/>
      <c r="D366" s="316"/>
      <c r="E366" s="316"/>
    </row>
    <row r="367" spans="1:5" ht="22.5" customHeight="1" x14ac:dyDescent="0.2">
      <c r="A367" s="316"/>
      <c r="B367" s="318" t="s">
        <v>4070</v>
      </c>
      <c r="C367" s="316"/>
      <c r="D367" s="316"/>
      <c r="E367" s="316"/>
    </row>
    <row r="368" spans="1:5" ht="22.5" customHeight="1" x14ac:dyDescent="0.2">
      <c r="A368" s="316"/>
      <c r="B368" s="318" t="s">
        <v>4071</v>
      </c>
      <c r="C368" s="316"/>
      <c r="D368" s="316"/>
      <c r="E368" s="316"/>
    </row>
    <row r="369" spans="1:5" ht="22.5" customHeight="1" x14ac:dyDescent="0.2">
      <c r="A369" s="316"/>
      <c r="B369" s="318" t="s">
        <v>4072</v>
      </c>
      <c r="C369" s="316"/>
      <c r="D369" s="316"/>
      <c r="E369" s="316"/>
    </row>
    <row r="370" spans="1:5" ht="22.5" customHeight="1" x14ac:dyDescent="0.2">
      <c r="A370" s="316"/>
      <c r="B370" s="318" t="s">
        <v>4073</v>
      </c>
      <c r="C370" s="316"/>
      <c r="D370" s="316"/>
      <c r="E370" s="316"/>
    </row>
    <row r="371" spans="1:5" ht="22.5" customHeight="1" x14ac:dyDescent="0.2">
      <c r="A371" s="316"/>
      <c r="B371" s="318" t="s">
        <v>4074</v>
      </c>
      <c r="C371" s="316"/>
      <c r="D371" s="316"/>
      <c r="E371" s="316"/>
    </row>
    <row r="372" spans="1:5" ht="22.5" customHeight="1" x14ac:dyDescent="0.2">
      <c r="A372" s="316"/>
      <c r="B372" s="318" t="s">
        <v>4075</v>
      </c>
      <c r="C372" s="316"/>
      <c r="D372" s="316"/>
      <c r="E372" s="316"/>
    </row>
    <row r="373" spans="1:5" ht="22.5" customHeight="1" x14ac:dyDescent="0.2">
      <c r="A373" s="316"/>
      <c r="B373" s="318" t="s">
        <v>4076</v>
      </c>
      <c r="C373" s="316"/>
      <c r="D373" s="316"/>
      <c r="E373" s="316"/>
    </row>
    <row r="374" spans="1:5" ht="22.5" customHeight="1" x14ac:dyDescent="0.2">
      <c r="A374" s="316"/>
      <c r="B374" s="318" t="s">
        <v>4077</v>
      </c>
      <c r="C374" s="316"/>
      <c r="D374" s="316"/>
      <c r="E374" s="316"/>
    </row>
    <row r="375" spans="1:5" ht="22.5" customHeight="1" x14ac:dyDescent="0.2">
      <c r="A375" s="316"/>
      <c r="B375" s="318" t="s">
        <v>4078</v>
      </c>
      <c r="C375" s="316"/>
      <c r="D375" s="316"/>
      <c r="E375" s="316"/>
    </row>
    <row r="376" spans="1:5" ht="22.5" customHeight="1" x14ac:dyDescent="0.2">
      <c r="A376" s="316"/>
      <c r="B376" s="318" t="s">
        <v>4079</v>
      </c>
      <c r="C376" s="316"/>
      <c r="D376" s="316"/>
      <c r="E376" s="316"/>
    </row>
    <row r="377" spans="1:5" ht="22.5" customHeight="1" x14ac:dyDescent="0.2">
      <c r="A377" s="316"/>
      <c r="B377" s="318" t="s">
        <v>4080</v>
      </c>
      <c r="C377" s="316"/>
      <c r="D377" s="316"/>
      <c r="E377" s="316"/>
    </row>
    <row r="378" spans="1:5" ht="22.5" customHeight="1" x14ac:dyDescent="0.2">
      <c r="A378" s="316"/>
      <c r="B378" s="318" t="s">
        <v>4081</v>
      </c>
      <c r="C378" s="316"/>
      <c r="D378" s="316"/>
      <c r="E378" s="316"/>
    </row>
    <row r="379" spans="1:5" ht="22.5" customHeight="1" x14ac:dyDescent="0.2">
      <c r="A379" s="316"/>
      <c r="B379" s="318" t="s">
        <v>4082</v>
      </c>
      <c r="C379" s="316"/>
      <c r="D379" s="316"/>
      <c r="E379" s="316"/>
    </row>
    <row r="380" spans="1:5" ht="22.5" customHeight="1" x14ac:dyDescent="0.2">
      <c r="A380" s="316"/>
      <c r="B380" s="318" t="s">
        <v>4084</v>
      </c>
      <c r="C380" s="316"/>
      <c r="D380" s="316"/>
      <c r="E380" s="316"/>
    </row>
    <row r="381" spans="1:5" ht="22.5" customHeight="1" x14ac:dyDescent="0.2">
      <c r="A381" s="316"/>
      <c r="B381" s="318" t="s">
        <v>4085</v>
      </c>
      <c r="C381" s="316"/>
      <c r="D381" s="316"/>
      <c r="E381" s="316"/>
    </row>
    <row r="382" spans="1:5" ht="22.5" customHeight="1" x14ac:dyDescent="0.2">
      <c r="A382" s="316"/>
      <c r="B382" s="318" t="s">
        <v>4086</v>
      </c>
      <c r="C382" s="316"/>
      <c r="D382" s="316"/>
      <c r="E382" s="316"/>
    </row>
    <row r="383" spans="1:5" ht="22.5" customHeight="1" x14ac:dyDescent="0.2">
      <c r="A383" s="316"/>
      <c r="B383" s="318" t="s">
        <v>4087</v>
      </c>
      <c r="C383" s="316"/>
      <c r="D383" s="316"/>
      <c r="E383" s="316"/>
    </row>
    <row r="384" spans="1:5" ht="22.5" customHeight="1" x14ac:dyDescent="0.2">
      <c r="A384" s="316"/>
      <c r="B384" s="318" t="s">
        <v>4088</v>
      </c>
      <c r="C384" s="316"/>
      <c r="D384" s="316"/>
      <c r="E384" s="316"/>
    </row>
    <row r="385" spans="1:5" ht="22.5" customHeight="1" x14ac:dyDescent="0.2">
      <c r="A385" s="316"/>
      <c r="B385" s="318" t="s">
        <v>4090</v>
      </c>
      <c r="C385" s="316"/>
      <c r="D385" s="316"/>
      <c r="E385" s="316"/>
    </row>
    <row r="386" spans="1:5" ht="22.5" customHeight="1" x14ac:dyDescent="0.2">
      <c r="A386" s="316"/>
      <c r="B386" s="316"/>
      <c r="C386" s="316"/>
      <c r="D386" s="316"/>
      <c r="E386" s="316"/>
    </row>
  </sheetData>
  <autoFilter ref="A2:E2"/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248"/>
  <sheetViews>
    <sheetView topLeftCell="A49" workbookViewId="0">
      <selection activeCell="D62" sqref="D62:D63"/>
    </sheetView>
  </sheetViews>
  <sheetFormatPr defaultColWidth="17.28515625" defaultRowHeight="12.75" x14ac:dyDescent="0.2"/>
  <cols>
    <col min="1" max="1" width="31.140625" style="314" customWidth="1"/>
    <col min="2" max="2" width="40.42578125" hidden="1" customWidth="1"/>
    <col min="3" max="3" width="24.5703125" style="314" customWidth="1"/>
    <col min="4" max="4" width="47.28515625" style="314" customWidth="1"/>
    <col min="5" max="5" width="27.140625" style="314" customWidth="1"/>
    <col min="6" max="6" width="17.28515625" style="314" customWidth="1"/>
    <col min="7" max="7" width="20.140625" style="314" customWidth="1"/>
    <col min="8" max="8" width="38.42578125" style="314" customWidth="1"/>
    <col min="9" max="11" width="20.140625" style="314" customWidth="1"/>
    <col min="12" max="12" width="22.140625" style="314" customWidth="1"/>
    <col min="13" max="16384" width="17.28515625" style="314"/>
  </cols>
  <sheetData>
    <row r="1" spans="1:12" x14ac:dyDescent="0.2">
      <c r="A1" s="345" t="s">
        <v>2</v>
      </c>
      <c r="B1" s="336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ht="38.25" x14ac:dyDescent="0.2">
      <c r="A2" s="38" t="s">
        <v>315</v>
      </c>
      <c r="B2" s="39" t="s">
        <v>316</v>
      </c>
      <c r="C2" s="302" t="s">
        <v>317</v>
      </c>
      <c r="D2" s="302" t="s">
        <v>318</v>
      </c>
      <c r="E2" s="39" t="s">
        <v>319</v>
      </c>
      <c r="F2" s="41" t="s">
        <v>320</v>
      </c>
      <c r="G2" s="302" t="s">
        <v>321</v>
      </c>
      <c r="H2" s="39" t="s">
        <v>322</v>
      </c>
      <c r="I2" s="39" t="s">
        <v>323</v>
      </c>
      <c r="J2" s="39" t="s">
        <v>324</v>
      </c>
      <c r="K2" s="39" t="s">
        <v>325</v>
      </c>
      <c r="L2" s="39" t="s">
        <v>326</v>
      </c>
    </row>
    <row r="3" spans="1:12" ht="63.75" x14ac:dyDescent="0.2">
      <c r="A3" s="158" t="s">
        <v>327</v>
      </c>
      <c r="B3" s="104" t="s">
        <v>690</v>
      </c>
      <c r="C3" s="108" t="s">
        <v>695</v>
      </c>
      <c r="D3" s="108" t="s">
        <v>697</v>
      </c>
      <c r="E3" s="120"/>
      <c r="F3" s="108" t="s">
        <v>699</v>
      </c>
      <c r="G3" s="108" t="s">
        <v>700</v>
      </c>
      <c r="H3" s="108" t="s">
        <v>701</v>
      </c>
      <c r="I3" s="108">
        <v>0.6</v>
      </c>
      <c r="J3" s="108">
        <v>1</v>
      </c>
      <c r="K3" s="108" t="s">
        <v>702</v>
      </c>
      <c r="L3" s="120"/>
    </row>
    <row r="4" spans="1:12" customFormat="1" ht="38.25" x14ac:dyDescent="0.2">
      <c r="A4" s="102" t="s">
        <v>703</v>
      </c>
      <c r="B4" s="104" t="s">
        <v>704</v>
      </c>
      <c r="C4" s="104" t="s">
        <v>705</v>
      </c>
      <c r="D4" s="104" t="s">
        <v>706</v>
      </c>
      <c r="E4" s="106"/>
      <c r="F4" s="107" t="s">
        <v>707</v>
      </c>
      <c r="G4" s="104" t="s">
        <v>708</v>
      </c>
      <c r="H4" s="104" t="s">
        <v>709</v>
      </c>
      <c r="I4" s="104">
        <v>0.6</v>
      </c>
      <c r="J4" s="104">
        <v>1</v>
      </c>
      <c r="K4" s="104" t="s">
        <v>710</v>
      </c>
      <c r="L4" s="106"/>
    </row>
    <row r="5" spans="1:12" customFormat="1" ht="38.25" x14ac:dyDescent="0.2">
      <c r="A5" s="102" t="s">
        <v>711</v>
      </c>
      <c r="B5" s="104" t="s">
        <v>712</v>
      </c>
      <c r="C5" s="104" t="s">
        <v>713</v>
      </c>
      <c r="D5" s="104" t="s">
        <v>714</v>
      </c>
      <c r="E5" s="106"/>
      <c r="F5" s="107" t="s">
        <v>715</v>
      </c>
      <c r="G5" s="104" t="s">
        <v>716</v>
      </c>
      <c r="H5" s="104" t="s">
        <v>717</v>
      </c>
      <c r="I5" s="104">
        <v>0.5</v>
      </c>
      <c r="J5" s="104">
        <v>1</v>
      </c>
      <c r="K5" s="104" t="s">
        <v>718</v>
      </c>
      <c r="L5" s="106"/>
    </row>
    <row r="6" spans="1:12" customFormat="1" ht="38.25" x14ac:dyDescent="0.2">
      <c r="A6" s="102" t="s">
        <v>719</v>
      </c>
      <c r="B6" s="104" t="s">
        <v>720</v>
      </c>
      <c r="C6" s="104" t="s">
        <v>721</v>
      </c>
      <c r="D6" s="104" t="s">
        <v>722</v>
      </c>
      <c r="E6" s="106"/>
      <c r="F6" s="107" t="s">
        <v>723</v>
      </c>
      <c r="G6" s="104" t="s">
        <v>724</v>
      </c>
      <c r="H6" s="104" t="s">
        <v>725</v>
      </c>
      <c r="I6" s="104">
        <v>0.5</v>
      </c>
      <c r="J6" s="104">
        <v>1</v>
      </c>
      <c r="K6" s="104" t="s">
        <v>726</v>
      </c>
      <c r="L6" s="106"/>
    </row>
    <row r="7" spans="1:12" customFormat="1" ht="38.25" x14ac:dyDescent="0.2">
      <c r="A7" s="102" t="s">
        <v>727</v>
      </c>
      <c r="B7" s="104" t="s">
        <v>728</v>
      </c>
      <c r="C7" s="104" t="s">
        <v>729</v>
      </c>
      <c r="D7" s="104" t="s">
        <v>730</v>
      </c>
      <c r="E7" s="106"/>
      <c r="F7" s="107" t="s">
        <v>731</v>
      </c>
      <c r="G7" s="104" t="s">
        <v>732</v>
      </c>
      <c r="H7" s="104" t="s">
        <v>733</v>
      </c>
      <c r="I7" s="104">
        <v>0.8</v>
      </c>
      <c r="J7" s="104">
        <v>1</v>
      </c>
      <c r="K7" s="104" t="s">
        <v>734</v>
      </c>
      <c r="L7" s="106"/>
    </row>
    <row r="8" spans="1:12" customFormat="1" ht="38.25" x14ac:dyDescent="0.2">
      <c r="A8" s="102" t="s">
        <v>735</v>
      </c>
      <c r="B8" s="104" t="s">
        <v>736</v>
      </c>
      <c r="C8" s="104" t="s">
        <v>737</v>
      </c>
      <c r="D8" s="104" t="s">
        <v>738</v>
      </c>
      <c r="E8" s="106"/>
      <c r="F8" s="107" t="s">
        <v>739</v>
      </c>
      <c r="G8" s="104" t="s">
        <v>740</v>
      </c>
      <c r="H8" s="104" t="s">
        <v>741</v>
      </c>
      <c r="I8" s="104">
        <v>0.7</v>
      </c>
      <c r="J8" s="104">
        <v>1</v>
      </c>
      <c r="K8" s="104" t="s">
        <v>742</v>
      </c>
      <c r="L8" s="106"/>
    </row>
    <row r="9" spans="1:12" customFormat="1" ht="38.25" x14ac:dyDescent="0.2">
      <c r="A9" s="102" t="s">
        <v>743</v>
      </c>
      <c r="B9" s="104" t="s">
        <v>744</v>
      </c>
      <c r="C9" s="104" t="s">
        <v>745</v>
      </c>
      <c r="D9" s="104" t="s">
        <v>746</v>
      </c>
      <c r="E9" s="106"/>
      <c r="F9" s="107" t="s">
        <v>747</v>
      </c>
      <c r="G9" s="104" t="s">
        <v>748</v>
      </c>
      <c r="H9" s="104" t="s">
        <v>749</v>
      </c>
      <c r="I9" s="104">
        <v>0.6</v>
      </c>
      <c r="J9" s="104">
        <v>1</v>
      </c>
      <c r="K9" s="104" t="s">
        <v>750</v>
      </c>
      <c r="L9" s="106"/>
    </row>
    <row r="10" spans="1:12" customFormat="1" ht="38.25" x14ac:dyDescent="0.2">
      <c r="A10" s="102" t="s">
        <v>753</v>
      </c>
      <c r="B10" s="104" t="s">
        <v>755</v>
      </c>
      <c r="C10" s="104" t="s">
        <v>758</v>
      </c>
      <c r="D10" s="104" t="s">
        <v>759</v>
      </c>
      <c r="E10" s="106"/>
      <c r="F10" s="107" t="s">
        <v>760</v>
      </c>
      <c r="G10" s="104" t="s">
        <v>761</v>
      </c>
      <c r="H10" s="104" t="s">
        <v>762</v>
      </c>
      <c r="I10" s="104">
        <v>0.9</v>
      </c>
      <c r="J10" s="104">
        <v>1</v>
      </c>
      <c r="K10" s="106"/>
      <c r="L10" s="106"/>
    </row>
    <row r="11" spans="1:12" ht="63.75" x14ac:dyDescent="0.2">
      <c r="A11" s="158" t="s">
        <v>763</v>
      </c>
      <c r="B11" s="104" t="s">
        <v>764</v>
      </c>
      <c r="C11" s="108" t="s">
        <v>765</v>
      </c>
      <c r="D11" s="108" t="s">
        <v>766</v>
      </c>
      <c r="E11" s="120"/>
      <c r="F11" s="108" t="s">
        <v>767</v>
      </c>
      <c r="G11" s="108" t="s">
        <v>768</v>
      </c>
      <c r="H11" s="108" t="s">
        <v>769</v>
      </c>
      <c r="I11" s="108">
        <v>0.62</v>
      </c>
      <c r="J11" s="108">
        <v>1</v>
      </c>
      <c r="K11" s="108" t="s">
        <v>770</v>
      </c>
      <c r="L11" s="120"/>
    </row>
    <row r="12" spans="1:12" customFormat="1" ht="38.25" x14ac:dyDescent="0.2">
      <c r="A12" s="102" t="s">
        <v>771</v>
      </c>
      <c r="B12" s="104" t="s">
        <v>772</v>
      </c>
      <c r="C12" s="104" t="s">
        <v>773</v>
      </c>
      <c r="D12" s="104" t="s">
        <v>774</v>
      </c>
      <c r="E12" s="106"/>
      <c r="F12" s="107" t="s">
        <v>775</v>
      </c>
      <c r="G12" s="104" t="s">
        <v>776</v>
      </c>
      <c r="H12" s="104" t="s">
        <v>777</v>
      </c>
      <c r="I12" s="104">
        <v>0.3</v>
      </c>
      <c r="J12" s="104">
        <v>2</v>
      </c>
      <c r="K12" s="104" t="s">
        <v>778</v>
      </c>
      <c r="L12" s="106"/>
    </row>
    <row r="13" spans="1:12" customFormat="1" ht="38.25" x14ac:dyDescent="0.2">
      <c r="A13" s="102" t="s">
        <v>779</v>
      </c>
      <c r="B13" s="104" t="s">
        <v>780</v>
      </c>
      <c r="C13" s="104" t="s">
        <v>781</v>
      </c>
      <c r="D13" s="104" t="s">
        <v>782</v>
      </c>
      <c r="E13" s="106"/>
      <c r="F13" s="107" t="s">
        <v>783</v>
      </c>
      <c r="G13" s="104" t="s">
        <v>784</v>
      </c>
      <c r="H13" s="104" t="s">
        <v>785</v>
      </c>
      <c r="I13" s="104">
        <v>0.4</v>
      </c>
      <c r="J13" s="104">
        <v>2</v>
      </c>
      <c r="K13" s="104" t="s">
        <v>786</v>
      </c>
      <c r="L13" s="106"/>
    </row>
    <row r="14" spans="1:12" customFormat="1" ht="38.25" x14ac:dyDescent="0.2">
      <c r="A14" s="102" t="s">
        <v>787</v>
      </c>
      <c r="B14" s="104" t="s">
        <v>788</v>
      </c>
      <c r="C14" s="104" t="s">
        <v>790</v>
      </c>
      <c r="D14" s="104" t="s">
        <v>795</v>
      </c>
      <c r="E14" s="106"/>
      <c r="F14" s="107" t="s">
        <v>797</v>
      </c>
      <c r="G14" s="104" t="s">
        <v>799</v>
      </c>
      <c r="H14" s="104" t="s">
        <v>801</v>
      </c>
      <c r="I14" s="104">
        <v>0.2</v>
      </c>
      <c r="J14" s="104">
        <v>2</v>
      </c>
      <c r="K14" s="104" t="s">
        <v>803</v>
      </c>
      <c r="L14" s="106"/>
    </row>
    <row r="15" spans="1:12" customFormat="1" ht="51" x14ac:dyDescent="0.2">
      <c r="A15" s="102" t="s">
        <v>811</v>
      </c>
      <c r="B15" s="104" t="s">
        <v>814</v>
      </c>
      <c r="C15" s="104" t="s">
        <v>818</v>
      </c>
      <c r="D15" s="104" t="s">
        <v>827</v>
      </c>
      <c r="E15" s="104" t="s">
        <v>829</v>
      </c>
      <c r="F15" s="107" t="s">
        <v>831</v>
      </c>
      <c r="G15" s="104" t="s">
        <v>833</v>
      </c>
      <c r="H15" s="106"/>
      <c r="I15" s="104">
        <v>22.68</v>
      </c>
      <c r="J15" s="104">
        <v>5</v>
      </c>
      <c r="K15" s="104" t="s">
        <v>837</v>
      </c>
      <c r="L15" s="104">
        <v>500</v>
      </c>
    </row>
    <row r="16" spans="1:12" customFormat="1" ht="38.25" x14ac:dyDescent="0.2">
      <c r="A16" s="102" t="s">
        <v>838</v>
      </c>
      <c r="B16" s="104" t="s">
        <v>839</v>
      </c>
      <c r="C16" s="104" t="s">
        <v>840</v>
      </c>
      <c r="D16" s="104" t="s">
        <v>841</v>
      </c>
      <c r="E16" s="104" t="s">
        <v>842</v>
      </c>
      <c r="F16" s="107" t="s">
        <v>843</v>
      </c>
      <c r="G16" s="104" t="s">
        <v>844</v>
      </c>
      <c r="H16" s="106"/>
      <c r="I16" s="104">
        <v>10.5</v>
      </c>
      <c r="J16" s="104">
        <v>4</v>
      </c>
      <c r="K16" s="104" t="s">
        <v>845</v>
      </c>
      <c r="L16" s="104">
        <v>500</v>
      </c>
    </row>
    <row r="17" spans="1:12" customFormat="1" ht="51" x14ac:dyDescent="0.2">
      <c r="A17" s="102" t="s">
        <v>847</v>
      </c>
      <c r="B17" s="104" t="s">
        <v>848</v>
      </c>
      <c r="C17" s="104" t="s">
        <v>849</v>
      </c>
      <c r="D17" s="104" t="s">
        <v>851</v>
      </c>
      <c r="E17" s="106"/>
      <c r="F17" s="107" t="s">
        <v>852</v>
      </c>
      <c r="G17" s="104" t="s">
        <v>853</v>
      </c>
      <c r="H17" s="104" t="s">
        <v>854</v>
      </c>
      <c r="I17" s="104">
        <v>0.25</v>
      </c>
      <c r="J17" s="104">
        <v>1</v>
      </c>
      <c r="K17" s="104" t="s">
        <v>855</v>
      </c>
      <c r="L17" s="106"/>
    </row>
    <row r="18" spans="1:12" customFormat="1" ht="38.25" x14ac:dyDescent="0.2">
      <c r="A18" s="102" t="s">
        <v>858</v>
      </c>
      <c r="B18" s="104" t="s">
        <v>859</v>
      </c>
      <c r="C18" s="104" t="s">
        <v>860</v>
      </c>
      <c r="D18" s="104" t="s">
        <v>863</v>
      </c>
      <c r="E18" s="106"/>
      <c r="F18" s="107" t="s">
        <v>864</v>
      </c>
      <c r="G18" s="104" t="s">
        <v>865</v>
      </c>
      <c r="H18" s="104" t="s">
        <v>866</v>
      </c>
      <c r="I18" s="104">
        <v>0.3</v>
      </c>
      <c r="J18" s="104">
        <v>1</v>
      </c>
      <c r="K18" s="104" t="s">
        <v>868</v>
      </c>
      <c r="L18" s="106"/>
    </row>
    <row r="19" spans="1:12" customFormat="1" ht="38.25" x14ac:dyDescent="0.2">
      <c r="A19" s="102" t="s">
        <v>869</v>
      </c>
      <c r="B19" s="104" t="s">
        <v>870</v>
      </c>
      <c r="C19" s="104" t="s">
        <v>873</v>
      </c>
      <c r="D19" s="104" t="s">
        <v>874</v>
      </c>
      <c r="E19" s="106"/>
      <c r="F19" s="107" t="s">
        <v>876</v>
      </c>
      <c r="G19" s="104" t="s">
        <v>877</v>
      </c>
      <c r="H19" s="104" t="s">
        <v>879</v>
      </c>
      <c r="I19" s="104">
        <v>0.5</v>
      </c>
      <c r="J19" s="104">
        <v>1</v>
      </c>
      <c r="K19" s="104" t="s">
        <v>880</v>
      </c>
      <c r="L19" s="106"/>
    </row>
    <row r="20" spans="1:12" customFormat="1" ht="38.25" x14ac:dyDescent="0.2">
      <c r="A20" s="102" t="s">
        <v>882</v>
      </c>
      <c r="B20" s="104" t="s">
        <v>883</v>
      </c>
      <c r="C20" s="104" t="s">
        <v>885</v>
      </c>
      <c r="D20" s="104" t="s">
        <v>887</v>
      </c>
      <c r="E20" s="106"/>
      <c r="F20" s="107" t="s">
        <v>889</v>
      </c>
      <c r="G20" s="104" t="s">
        <v>890</v>
      </c>
      <c r="H20" s="104" t="s">
        <v>891</v>
      </c>
      <c r="I20" s="104">
        <v>0.64</v>
      </c>
      <c r="J20" s="104">
        <v>1</v>
      </c>
      <c r="K20" s="104" t="s">
        <v>892</v>
      </c>
      <c r="L20" s="106"/>
    </row>
    <row r="21" spans="1:12" customFormat="1" ht="51" x14ac:dyDescent="0.2">
      <c r="A21" s="102" t="s">
        <v>895</v>
      </c>
      <c r="B21" s="104" t="s">
        <v>896</v>
      </c>
      <c r="C21" s="104" t="s">
        <v>898</v>
      </c>
      <c r="D21" s="104" t="s">
        <v>900</v>
      </c>
      <c r="E21" s="106"/>
      <c r="F21" s="107" t="s">
        <v>901</v>
      </c>
      <c r="G21" s="104" t="s">
        <v>902</v>
      </c>
      <c r="H21" s="104" t="s">
        <v>904</v>
      </c>
      <c r="I21" s="104">
        <v>0.7</v>
      </c>
      <c r="J21" s="104">
        <v>1</v>
      </c>
      <c r="K21" s="104" t="s">
        <v>905</v>
      </c>
      <c r="L21" s="106"/>
    </row>
    <row r="22" spans="1:12" customFormat="1" ht="38.25" x14ac:dyDescent="0.2">
      <c r="A22" s="102" t="s">
        <v>908</v>
      </c>
      <c r="B22" s="104" t="s">
        <v>909</v>
      </c>
      <c r="C22" s="104" t="s">
        <v>910</v>
      </c>
      <c r="D22" s="104" t="s">
        <v>912</v>
      </c>
      <c r="E22" s="106"/>
      <c r="F22" s="107" t="s">
        <v>913</v>
      </c>
      <c r="G22" s="104" t="s">
        <v>914</v>
      </c>
      <c r="H22" s="104" t="s">
        <v>915</v>
      </c>
      <c r="I22" s="104">
        <v>1</v>
      </c>
      <c r="J22" s="104">
        <v>1</v>
      </c>
      <c r="K22" s="104" t="s">
        <v>916</v>
      </c>
      <c r="L22" s="106"/>
    </row>
    <row r="23" spans="1:12" customFormat="1" ht="38.25" x14ac:dyDescent="0.2">
      <c r="A23" s="102" t="s">
        <v>917</v>
      </c>
      <c r="B23" s="104" t="s">
        <v>918</v>
      </c>
      <c r="C23" s="104" t="s">
        <v>919</v>
      </c>
      <c r="D23" s="104" t="s">
        <v>920</v>
      </c>
      <c r="E23" s="106"/>
      <c r="F23" s="107" t="s">
        <v>921</v>
      </c>
      <c r="G23" s="104" t="s">
        <v>922</v>
      </c>
      <c r="H23" s="104" t="s">
        <v>923</v>
      </c>
      <c r="I23" s="104">
        <v>0.7</v>
      </c>
      <c r="J23" s="104">
        <v>1</v>
      </c>
      <c r="K23" s="104" t="s">
        <v>924</v>
      </c>
      <c r="L23" s="106"/>
    </row>
    <row r="24" spans="1:12" customFormat="1" ht="89.25" x14ac:dyDescent="0.2">
      <c r="A24" s="102" t="s">
        <v>925</v>
      </c>
      <c r="B24" s="104" t="s">
        <v>926</v>
      </c>
      <c r="C24" s="104" t="s">
        <v>927</v>
      </c>
      <c r="D24" s="104" t="s">
        <v>928</v>
      </c>
      <c r="E24" s="104" t="s">
        <v>929</v>
      </c>
      <c r="F24" s="107" t="s">
        <v>930</v>
      </c>
      <c r="G24" s="104" t="s">
        <v>931</v>
      </c>
      <c r="H24" s="106"/>
      <c r="I24" s="104">
        <v>6</v>
      </c>
      <c r="J24" s="104">
        <v>2</v>
      </c>
      <c r="K24" s="117"/>
      <c r="L24" s="104">
        <v>50</v>
      </c>
    </row>
    <row r="25" spans="1:12" customFormat="1" ht="38.25" x14ac:dyDescent="0.2">
      <c r="A25" s="102" t="s">
        <v>943</v>
      </c>
      <c r="B25" s="104" t="s">
        <v>944</v>
      </c>
      <c r="C25" s="104" t="s">
        <v>946</v>
      </c>
      <c r="D25" s="104" t="s">
        <v>949</v>
      </c>
      <c r="E25" s="104" t="s">
        <v>951</v>
      </c>
      <c r="F25" s="107" t="s">
        <v>952</v>
      </c>
      <c r="G25" s="104" t="s">
        <v>953</v>
      </c>
      <c r="H25" s="106"/>
      <c r="I25" s="104">
        <v>7</v>
      </c>
      <c r="J25" s="104">
        <v>1</v>
      </c>
      <c r="K25" s="104" t="s">
        <v>954</v>
      </c>
      <c r="L25" s="104">
        <v>3</v>
      </c>
    </row>
    <row r="26" spans="1:12" customFormat="1" ht="38.25" x14ac:dyDescent="0.2">
      <c r="A26" s="102" t="s">
        <v>957</v>
      </c>
      <c r="B26" s="104" t="s">
        <v>958</v>
      </c>
      <c r="C26" s="104" t="s">
        <v>960</v>
      </c>
      <c r="D26" s="104" t="s">
        <v>963</v>
      </c>
      <c r="E26" s="104" t="s">
        <v>964</v>
      </c>
      <c r="F26" s="107" t="s">
        <v>965</v>
      </c>
      <c r="G26" s="104" t="s">
        <v>966</v>
      </c>
      <c r="H26" s="106"/>
      <c r="I26" s="104">
        <v>11</v>
      </c>
      <c r="J26" s="104">
        <v>1</v>
      </c>
      <c r="K26" s="104" t="s">
        <v>967</v>
      </c>
      <c r="L26" s="104">
        <v>3</v>
      </c>
    </row>
    <row r="27" spans="1:12" customFormat="1" ht="38.25" x14ac:dyDescent="0.2">
      <c r="A27" s="102" t="s">
        <v>969</v>
      </c>
      <c r="B27" s="104" t="s">
        <v>971</v>
      </c>
      <c r="C27" s="104" t="s">
        <v>972</v>
      </c>
      <c r="D27" s="104" t="s">
        <v>973</v>
      </c>
      <c r="E27" s="106"/>
      <c r="F27" s="107" t="s">
        <v>974</v>
      </c>
      <c r="G27" s="104" t="s">
        <v>975</v>
      </c>
      <c r="H27" s="104" t="s">
        <v>976</v>
      </c>
      <c r="I27" s="104">
        <v>0.5</v>
      </c>
      <c r="J27" s="104">
        <v>1</v>
      </c>
      <c r="K27" s="104" t="s">
        <v>978</v>
      </c>
      <c r="L27" s="106"/>
    </row>
    <row r="28" spans="1:12" customFormat="1" ht="38.25" x14ac:dyDescent="0.2">
      <c r="A28" s="102" t="s">
        <v>981</v>
      </c>
      <c r="B28" s="104" t="s">
        <v>982</v>
      </c>
      <c r="C28" s="104" t="s">
        <v>984</v>
      </c>
      <c r="D28" s="104" t="s">
        <v>987</v>
      </c>
      <c r="E28" s="106"/>
      <c r="F28" s="107" t="s">
        <v>988</v>
      </c>
      <c r="G28" s="104" t="s">
        <v>989</v>
      </c>
      <c r="H28" s="104" t="s">
        <v>990</v>
      </c>
      <c r="I28" s="104">
        <v>0.6</v>
      </c>
      <c r="J28" s="104">
        <v>1</v>
      </c>
      <c r="K28" s="104" t="s">
        <v>992</v>
      </c>
      <c r="L28" s="106"/>
    </row>
    <row r="29" spans="1:12" customFormat="1" ht="102" x14ac:dyDescent="0.2">
      <c r="A29" s="102" t="s">
        <v>995</v>
      </c>
      <c r="B29" s="104" t="s">
        <v>996</v>
      </c>
      <c r="C29" s="104" t="s">
        <v>997</v>
      </c>
      <c r="D29" s="104" t="s">
        <v>1000</v>
      </c>
      <c r="E29" s="104" t="s">
        <v>1001</v>
      </c>
      <c r="F29" s="107" t="s">
        <v>1002</v>
      </c>
      <c r="G29" s="104" t="s">
        <v>1003</v>
      </c>
      <c r="H29" s="106"/>
      <c r="I29" s="104">
        <v>3</v>
      </c>
      <c r="J29" s="104">
        <v>1</v>
      </c>
      <c r="K29" s="104" t="s">
        <v>1005</v>
      </c>
      <c r="L29" s="104">
        <v>3</v>
      </c>
    </row>
    <row r="30" spans="1:12" customFormat="1" ht="89.25" x14ac:dyDescent="0.2">
      <c r="A30" s="102" t="s">
        <v>1008</v>
      </c>
      <c r="B30" s="104" t="s">
        <v>1009</v>
      </c>
      <c r="C30" s="104" t="s">
        <v>1012</v>
      </c>
      <c r="D30" s="104" t="s">
        <v>1014</v>
      </c>
      <c r="E30" s="104" t="s">
        <v>1016</v>
      </c>
      <c r="F30" s="120"/>
      <c r="G30" s="104" t="s">
        <v>1028</v>
      </c>
      <c r="H30" s="106"/>
      <c r="I30" s="106"/>
      <c r="J30" s="104">
        <v>2</v>
      </c>
      <c r="K30" s="104" t="s">
        <v>1029</v>
      </c>
      <c r="L30" s="104">
        <v>3</v>
      </c>
    </row>
    <row r="31" spans="1:12" customFormat="1" ht="38.25" x14ac:dyDescent="0.2">
      <c r="A31" s="102" t="s">
        <v>1033</v>
      </c>
      <c r="B31" s="104" t="s">
        <v>1039</v>
      </c>
      <c r="C31" s="104" t="s">
        <v>1042</v>
      </c>
      <c r="D31" s="104" t="s">
        <v>1045</v>
      </c>
      <c r="E31" s="106"/>
      <c r="F31" s="107" t="s">
        <v>1046</v>
      </c>
      <c r="G31" s="104" t="s">
        <v>1047</v>
      </c>
      <c r="H31" s="104" t="s">
        <v>1048</v>
      </c>
      <c r="I31" s="104">
        <v>0.6</v>
      </c>
      <c r="J31" s="104">
        <v>1</v>
      </c>
      <c r="K31" s="104" t="s">
        <v>1049</v>
      </c>
      <c r="L31" s="106"/>
    </row>
    <row r="32" spans="1:12" customFormat="1" ht="38.25" x14ac:dyDescent="0.2">
      <c r="A32" s="102" t="s">
        <v>1050</v>
      </c>
      <c r="B32" s="104" t="s">
        <v>1052</v>
      </c>
      <c r="C32" s="104" t="s">
        <v>1054</v>
      </c>
      <c r="D32" s="104" t="s">
        <v>1055</v>
      </c>
      <c r="E32" s="106"/>
      <c r="F32" s="107" t="s">
        <v>1056</v>
      </c>
      <c r="G32" s="104" t="s">
        <v>1057</v>
      </c>
      <c r="H32" s="104" t="s">
        <v>1058</v>
      </c>
      <c r="I32" s="104">
        <v>0.9</v>
      </c>
      <c r="J32" s="104">
        <v>1</v>
      </c>
      <c r="K32" s="104" t="s">
        <v>1059</v>
      </c>
      <c r="L32" s="106"/>
    </row>
    <row r="33" spans="1:12" customFormat="1" ht="38.25" x14ac:dyDescent="0.2">
      <c r="A33" s="102" t="s">
        <v>1060</v>
      </c>
      <c r="B33" s="104" t="s">
        <v>1061</v>
      </c>
      <c r="C33" s="104" t="s">
        <v>1062</v>
      </c>
      <c r="D33" s="104" t="s">
        <v>1063</v>
      </c>
      <c r="E33" s="106"/>
      <c r="F33" s="107" t="s">
        <v>1064</v>
      </c>
      <c r="G33" s="104" t="s">
        <v>1065</v>
      </c>
      <c r="H33" s="104" t="s">
        <v>1066</v>
      </c>
      <c r="I33" s="104">
        <v>0.6</v>
      </c>
      <c r="J33" s="104">
        <v>1</v>
      </c>
      <c r="K33" s="104" t="s">
        <v>1067</v>
      </c>
      <c r="L33" s="106"/>
    </row>
    <row r="34" spans="1:12" customFormat="1" ht="38.25" x14ac:dyDescent="0.2">
      <c r="A34" s="102" t="s">
        <v>1068</v>
      </c>
      <c r="B34" s="104" t="s">
        <v>1069</v>
      </c>
      <c r="C34" s="104" t="s">
        <v>1070</v>
      </c>
      <c r="D34" s="104" t="s">
        <v>1071</v>
      </c>
      <c r="E34" s="106"/>
      <c r="F34" s="107" t="s">
        <v>1072</v>
      </c>
      <c r="G34" s="104" t="s">
        <v>1073</v>
      </c>
      <c r="H34" s="104" t="s">
        <v>1074</v>
      </c>
      <c r="I34" s="104">
        <v>1</v>
      </c>
      <c r="J34" s="104">
        <v>1</v>
      </c>
      <c r="K34" s="104" t="s">
        <v>1075</v>
      </c>
      <c r="L34" s="106"/>
    </row>
    <row r="35" spans="1:12" customFormat="1" ht="38.25" x14ac:dyDescent="0.2">
      <c r="A35" s="102" t="s">
        <v>1077</v>
      </c>
      <c r="B35" s="104" t="s">
        <v>1078</v>
      </c>
      <c r="C35" s="104" t="s">
        <v>1079</v>
      </c>
      <c r="D35" s="104" t="s">
        <v>1080</v>
      </c>
      <c r="E35" s="106"/>
      <c r="F35" s="107" t="s">
        <v>1081</v>
      </c>
      <c r="G35" s="104" t="s">
        <v>1082</v>
      </c>
      <c r="H35" s="104" t="s">
        <v>1083</v>
      </c>
      <c r="I35" s="104">
        <v>1.4</v>
      </c>
      <c r="J35" s="104">
        <v>1</v>
      </c>
      <c r="K35" s="104" t="s">
        <v>1084</v>
      </c>
      <c r="L35" s="106"/>
    </row>
    <row r="36" spans="1:12" customFormat="1" ht="38.25" x14ac:dyDescent="0.2">
      <c r="A36" s="102" t="s">
        <v>1085</v>
      </c>
      <c r="B36" s="104" t="s">
        <v>1086</v>
      </c>
      <c r="C36" s="104" t="s">
        <v>1087</v>
      </c>
      <c r="D36" s="104" t="s">
        <v>1088</v>
      </c>
      <c r="E36" s="106"/>
      <c r="F36" s="107" t="s">
        <v>1089</v>
      </c>
      <c r="G36" s="104" t="s">
        <v>1090</v>
      </c>
      <c r="H36" s="104" t="s">
        <v>1091</v>
      </c>
      <c r="I36" s="104">
        <v>1</v>
      </c>
      <c r="J36" s="104">
        <v>1</v>
      </c>
      <c r="K36" s="104" t="s">
        <v>1092</v>
      </c>
      <c r="L36" s="106"/>
    </row>
    <row r="37" spans="1:12" customFormat="1" ht="63.75" x14ac:dyDescent="0.2">
      <c r="A37" s="102" t="s">
        <v>1096</v>
      </c>
      <c r="B37" s="104" t="s">
        <v>1097</v>
      </c>
      <c r="C37" s="104" t="s">
        <v>1098</v>
      </c>
      <c r="D37" s="104" t="s">
        <v>1099</v>
      </c>
      <c r="E37" s="106"/>
      <c r="F37" s="107" t="s">
        <v>1100</v>
      </c>
      <c r="G37" s="104" t="s">
        <v>1101</v>
      </c>
      <c r="H37" s="104" t="s">
        <v>1102</v>
      </c>
      <c r="I37" s="104">
        <v>0.1</v>
      </c>
      <c r="J37" s="104">
        <v>2</v>
      </c>
      <c r="K37" s="104" t="s">
        <v>1105</v>
      </c>
      <c r="L37" s="106"/>
    </row>
    <row r="38" spans="1:12" customFormat="1" ht="76.5" x14ac:dyDescent="0.2">
      <c r="A38" s="102" t="s">
        <v>1106</v>
      </c>
      <c r="B38" s="104" t="s">
        <v>1107</v>
      </c>
      <c r="C38" s="104" t="s">
        <v>1108</v>
      </c>
      <c r="D38" s="104" t="s">
        <v>1111</v>
      </c>
      <c r="E38" s="106"/>
      <c r="F38" s="107" t="s">
        <v>1112</v>
      </c>
      <c r="G38" s="104" t="s">
        <v>1113</v>
      </c>
      <c r="H38" s="104" t="s">
        <v>1114</v>
      </c>
      <c r="I38" s="104">
        <v>0.1</v>
      </c>
      <c r="J38" s="104">
        <v>2</v>
      </c>
      <c r="K38" s="104" t="s">
        <v>1115</v>
      </c>
      <c r="L38" s="106"/>
    </row>
    <row r="39" spans="1:12" customFormat="1" ht="102" x14ac:dyDescent="0.2">
      <c r="A39" s="102" t="s">
        <v>1116</v>
      </c>
      <c r="B39" s="104" t="s">
        <v>1117</v>
      </c>
      <c r="C39" s="104" t="s">
        <v>1118</v>
      </c>
      <c r="D39" s="104" t="s">
        <v>1120</v>
      </c>
      <c r="E39" s="106"/>
      <c r="F39" s="107" t="s">
        <v>1121</v>
      </c>
      <c r="G39" s="104" t="s">
        <v>1122</v>
      </c>
      <c r="H39" s="104" t="s">
        <v>1123</v>
      </c>
      <c r="I39" s="104">
        <v>0.1</v>
      </c>
      <c r="J39" s="104">
        <v>2</v>
      </c>
      <c r="K39" s="104" t="s">
        <v>1124</v>
      </c>
      <c r="L39" s="106"/>
    </row>
    <row r="40" spans="1:12" customFormat="1" ht="102" x14ac:dyDescent="0.2">
      <c r="A40" s="102" t="s">
        <v>1125</v>
      </c>
      <c r="B40" s="104" t="s">
        <v>1126</v>
      </c>
      <c r="C40" s="104" t="s">
        <v>1127</v>
      </c>
      <c r="D40" s="104" t="s">
        <v>1134</v>
      </c>
      <c r="E40" s="106"/>
      <c r="F40" s="107" t="s">
        <v>1136</v>
      </c>
      <c r="G40" s="104" t="s">
        <v>1139</v>
      </c>
      <c r="H40" s="104" t="s">
        <v>1143</v>
      </c>
      <c r="I40" s="104">
        <v>0.15</v>
      </c>
      <c r="J40" s="104">
        <v>2</v>
      </c>
      <c r="K40" s="104" t="s">
        <v>1145</v>
      </c>
      <c r="L40" s="106"/>
    </row>
    <row r="41" spans="1:12" customFormat="1" ht="38.25" x14ac:dyDescent="0.2">
      <c r="A41" s="102" t="s">
        <v>1154</v>
      </c>
      <c r="B41" s="104" t="s">
        <v>1156</v>
      </c>
      <c r="C41" s="104" t="s">
        <v>1161</v>
      </c>
      <c r="D41" s="104" t="s">
        <v>1168</v>
      </c>
      <c r="E41" s="106"/>
      <c r="F41" s="107" t="s">
        <v>1169</v>
      </c>
      <c r="G41" s="104" t="s">
        <v>1170</v>
      </c>
      <c r="H41" s="104" t="s">
        <v>1173</v>
      </c>
      <c r="I41" s="104">
        <v>0.35</v>
      </c>
      <c r="J41" s="104">
        <v>1</v>
      </c>
      <c r="K41" s="104" t="s">
        <v>1176</v>
      </c>
      <c r="L41" s="106"/>
    </row>
    <row r="42" spans="1:12" ht="63.75" x14ac:dyDescent="0.2">
      <c r="A42" s="158" t="s">
        <v>1182</v>
      </c>
      <c r="B42" s="104" t="s">
        <v>1184</v>
      </c>
      <c r="C42" s="108" t="s">
        <v>1189</v>
      </c>
      <c r="D42" s="108" t="s">
        <v>1197</v>
      </c>
      <c r="E42" s="120"/>
      <c r="F42" s="108" t="s">
        <v>1198</v>
      </c>
      <c r="G42" s="108" t="s">
        <v>1200</v>
      </c>
      <c r="H42" s="108" t="s">
        <v>1203</v>
      </c>
      <c r="I42" s="108">
        <v>1</v>
      </c>
      <c r="J42" s="108">
        <v>3</v>
      </c>
      <c r="K42" s="108" t="s">
        <v>1207</v>
      </c>
      <c r="L42" s="120"/>
    </row>
    <row r="43" spans="1:12" ht="63.75" x14ac:dyDescent="0.2">
      <c r="A43" s="158" t="s">
        <v>1213</v>
      </c>
      <c r="B43" s="104" t="s">
        <v>1217</v>
      </c>
      <c r="C43" s="108" t="s">
        <v>1223</v>
      </c>
      <c r="D43" s="108" t="s">
        <v>1230</v>
      </c>
      <c r="E43" s="120"/>
      <c r="F43" s="108" t="s">
        <v>1232</v>
      </c>
      <c r="G43" s="108" t="s">
        <v>1233</v>
      </c>
      <c r="H43" s="108" t="s">
        <v>1236</v>
      </c>
      <c r="I43" s="108">
        <v>1</v>
      </c>
      <c r="J43" s="108">
        <v>2</v>
      </c>
      <c r="K43" s="108" t="s">
        <v>1237</v>
      </c>
      <c r="L43" s="120"/>
    </row>
    <row r="44" spans="1:12" customFormat="1" ht="38.25" x14ac:dyDescent="0.2">
      <c r="A44" s="102" t="s">
        <v>1245</v>
      </c>
      <c r="B44" s="104" t="s">
        <v>1248</v>
      </c>
      <c r="C44" s="104" t="s">
        <v>1254</v>
      </c>
      <c r="D44" s="104" t="s">
        <v>1258</v>
      </c>
      <c r="E44" s="104" t="s">
        <v>1259</v>
      </c>
      <c r="F44" s="107" t="s">
        <v>1260</v>
      </c>
      <c r="G44" s="104" t="s">
        <v>1261</v>
      </c>
      <c r="H44" s="106"/>
      <c r="I44" s="104">
        <v>15</v>
      </c>
      <c r="J44" s="104">
        <v>1</v>
      </c>
      <c r="K44" s="106"/>
      <c r="L44" s="104">
        <v>500</v>
      </c>
    </row>
    <row r="45" spans="1:12" customFormat="1" ht="38.25" x14ac:dyDescent="0.2">
      <c r="A45" s="102" t="s">
        <v>1262</v>
      </c>
      <c r="B45" s="104" t="s">
        <v>1263</v>
      </c>
      <c r="C45" s="104" t="s">
        <v>1264</v>
      </c>
      <c r="D45" s="104" t="s">
        <v>1265</v>
      </c>
      <c r="E45" s="104" t="s">
        <v>1266</v>
      </c>
      <c r="F45" s="107" t="s">
        <v>1267</v>
      </c>
      <c r="G45" s="104" t="s">
        <v>1268</v>
      </c>
      <c r="H45" s="106"/>
      <c r="I45" s="104">
        <v>1.25</v>
      </c>
      <c r="J45" s="104">
        <v>1</v>
      </c>
      <c r="K45" s="106"/>
      <c r="L45" s="104" t="s">
        <v>1269</v>
      </c>
    </row>
    <row r="46" spans="1:12" customFormat="1" ht="76.5" x14ac:dyDescent="0.2">
      <c r="A46" s="102" t="s">
        <v>1270</v>
      </c>
      <c r="B46" s="104" t="s">
        <v>1271</v>
      </c>
      <c r="C46" s="104" t="s">
        <v>1272</v>
      </c>
      <c r="D46" s="104" t="s">
        <v>1273</v>
      </c>
      <c r="E46" s="106"/>
      <c r="F46" s="107" t="s">
        <v>1274</v>
      </c>
      <c r="G46" s="104" t="s">
        <v>1275</v>
      </c>
      <c r="H46" s="108" t="s">
        <v>1276</v>
      </c>
      <c r="I46" s="104" t="s">
        <v>1277</v>
      </c>
      <c r="J46" s="104">
        <v>2</v>
      </c>
      <c r="K46" s="104" t="s">
        <v>1278</v>
      </c>
      <c r="L46" s="106"/>
    </row>
    <row r="47" spans="1:12" customFormat="1" ht="127.5" x14ac:dyDescent="0.2">
      <c r="A47" s="102" t="s">
        <v>1279</v>
      </c>
      <c r="B47" s="104" t="s">
        <v>1280</v>
      </c>
      <c r="C47" s="104" t="s">
        <v>1281</v>
      </c>
      <c r="D47" s="104" t="s">
        <v>1282</v>
      </c>
      <c r="E47" s="106"/>
      <c r="F47" s="107" t="s">
        <v>1283</v>
      </c>
      <c r="G47" s="104" t="s">
        <v>1284</v>
      </c>
      <c r="H47" s="104" t="s">
        <v>1285</v>
      </c>
      <c r="I47" s="104" t="s">
        <v>1286</v>
      </c>
      <c r="J47" s="104">
        <v>2</v>
      </c>
      <c r="K47" s="104" t="s">
        <v>1287</v>
      </c>
      <c r="L47" s="106"/>
    </row>
    <row r="48" spans="1:12" customFormat="1" ht="63.75" x14ac:dyDescent="0.2">
      <c r="A48" s="102" t="s">
        <v>1288</v>
      </c>
      <c r="B48" s="104" t="s">
        <v>1289</v>
      </c>
      <c r="C48" s="104" t="s">
        <v>1290</v>
      </c>
      <c r="D48" s="104" t="s">
        <v>1291</v>
      </c>
      <c r="E48" s="106"/>
      <c r="F48" s="107" t="s">
        <v>1292</v>
      </c>
      <c r="G48" s="104" t="s">
        <v>1293</v>
      </c>
      <c r="H48" s="104" t="s">
        <v>1294</v>
      </c>
      <c r="I48" s="104" t="s">
        <v>1295</v>
      </c>
      <c r="J48" s="104">
        <v>2</v>
      </c>
      <c r="K48" s="104" t="s">
        <v>1296</v>
      </c>
      <c r="L48" s="106"/>
    </row>
    <row r="49" spans="1:12" customFormat="1" ht="38.25" x14ac:dyDescent="0.2">
      <c r="A49" s="102" t="s">
        <v>1297</v>
      </c>
      <c r="B49" s="104" t="s">
        <v>1298</v>
      </c>
      <c r="C49" s="104" t="s">
        <v>1299</v>
      </c>
      <c r="D49" s="104" t="s">
        <v>1300</v>
      </c>
      <c r="E49" s="104" t="s">
        <v>1302</v>
      </c>
      <c r="F49" s="120"/>
      <c r="G49" s="104" t="s">
        <v>1303</v>
      </c>
      <c r="H49" s="106"/>
      <c r="I49" s="104">
        <v>0.35</v>
      </c>
      <c r="J49" s="104">
        <v>1</v>
      </c>
      <c r="K49" s="106"/>
      <c r="L49" s="106"/>
    </row>
    <row r="50" spans="1:12" customFormat="1" ht="38.25" x14ac:dyDescent="0.2">
      <c r="A50" s="102" t="s">
        <v>1304</v>
      </c>
      <c r="B50" s="104" t="s">
        <v>1305</v>
      </c>
      <c r="C50" s="104" t="s">
        <v>1306</v>
      </c>
      <c r="D50" s="104" t="s">
        <v>1307</v>
      </c>
      <c r="E50" s="104" t="s">
        <v>1308</v>
      </c>
      <c r="F50" s="107" t="s">
        <v>1309</v>
      </c>
      <c r="G50" s="104" t="s">
        <v>1310</v>
      </c>
      <c r="H50" s="106"/>
      <c r="I50" s="104">
        <v>4</v>
      </c>
      <c r="J50" s="104">
        <v>1</v>
      </c>
      <c r="K50" s="106"/>
      <c r="L50" s="106"/>
    </row>
    <row r="51" spans="1:12" customFormat="1" ht="38.25" x14ac:dyDescent="0.2">
      <c r="A51" s="102" t="s">
        <v>1311</v>
      </c>
      <c r="B51" s="104" t="s">
        <v>1312</v>
      </c>
      <c r="C51" s="104" t="s">
        <v>1313</v>
      </c>
      <c r="D51" s="104" t="s">
        <v>1315</v>
      </c>
      <c r="E51" s="104" t="s">
        <v>1316</v>
      </c>
      <c r="F51" s="107" t="s">
        <v>1317</v>
      </c>
      <c r="G51" s="104" t="s">
        <v>1318</v>
      </c>
      <c r="H51" s="106"/>
      <c r="I51" s="104">
        <v>5</v>
      </c>
      <c r="J51" s="104">
        <v>1</v>
      </c>
      <c r="K51" s="106"/>
      <c r="L51" s="106"/>
    </row>
    <row r="52" spans="1:12" customFormat="1" ht="38.25" x14ac:dyDescent="0.2">
      <c r="A52" s="102" t="s">
        <v>1319</v>
      </c>
      <c r="B52" s="104" t="s">
        <v>1320</v>
      </c>
      <c r="C52" s="104" t="s">
        <v>1321</v>
      </c>
      <c r="D52" s="104" t="s">
        <v>1322</v>
      </c>
      <c r="E52" s="104" t="s">
        <v>1323</v>
      </c>
      <c r="F52" s="135" t="s">
        <v>1324</v>
      </c>
      <c r="G52" s="104" t="s">
        <v>1326</v>
      </c>
      <c r="H52" s="106"/>
      <c r="I52" s="106"/>
      <c r="J52" s="104">
        <v>1</v>
      </c>
      <c r="K52" s="106"/>
      <c r="L52" s="106"/>
    </row>
    <row r="53" spans="1:12" customFormat="1" ht="38.25" x14ac:dyDescent="0.2">
      <c r="A53" s="102" t="s">
        <v>1327</v>
      </c>
      <c r="B53" s="104" t="s">
        <v>1328</v>
      </c>
      <c r="C53" s="104" t="s">
        <v>1329</v>
      </c>
      <c r="D53" s="104" t="s">
        <v>1330</v>
      </c>
      <c r="E53" s="104" t="s">
        <v>1331</v>
      </c>
      <c r="F53" s="135" t="s">
        <v>1332</v>
      </c>
      <c r="G53" s="104" t="s">
        <v>1333</v>
      </c>
      <c r="H53" s="106"/>
      <c r="I53" s="104">
        <v>4</v>
      </c>
      <c r="J53" s="104">
        <v>1</v>
      </c>
      <c r="K53" s="106"/>
      <c r="L53" s="106"/>
    </row>
    <row r="54" spans="1:12" customFormat="1" ht="38.25" x14ac:dyDescent="0.2">
      <c r="A54" s="158" t="s">
        <v>1495</v>
      </c>
      <c r="B54" s="104" t="s">
        <v>1496</v>
      </c>
      <c r="C54" s="108" t="s">
        <v>1497</v>
      </c>
      <c r="D54" s="108" t="s">
        <v>1498</v>
      </c>
      <c r="E54" s="106"/>
      <c r="F54" s="107" t="s">
        <v>1499</v>
      </c>
      <c r="G54" s="104" t="s">
        <v>1500</v>
      </c>
      <c r="H54" s="104" t="s">
        <v>1501</v>
      </c>
      <c r="I54" s="104">
        <v>0.6</v>
      </c>
      <c r="J54" s="106"/>
      <c r="K54" s="106"/>
      <c r="L54" s="106"/>
    </row>
    <row r="55" spans="1:12" customFormat="1" ht="63.75" x14ac:dyDescent="0.2">
      <c r="A55" s="153" t="s">
        <v>1335</v>
      </c>
      <c r="B55" s="154" t="s">
        <v>1489</v>
      </c>
      <c r="C55" s="154" t="s">
        <v>1490</v>
      </c>
      <c r="D55" s="154" t="s">
        <v>1491</v>
      </c>
      <c r="E55" s="155"/>
      <c r="F55" s="156" t="s">
        <v>1492</v>
      </c>
      <c r="G55" s="154" t="s">
        <v>1493</v>
      </c>
      <c r="H55" s="154" t="s">
        <v>1494</v>
      </c>
      <c r="I55" s="154">
        <v>0.2</v>
      </c>
      <c r="J55" s="155"/>
      <c r="K55" s="155"/>
      <c r="L55" s="155"/>
    </row>
    <row r="56" spans="1:12" customFormat="1" ht="38.25" x14ac:dyDescent="0.2">
      <c r="A56" s="153" t="s">
        <v>1502</v>
      </c>
      <c r="B56" s="154" t="s">
        <v>1503</v>
      </c>
      <c r="C56" s="154" t="s">
        <v>1504</v>
      </c>
      <c r="D56" s="160" t="s">
        <v>1505</v>
      </c>
      <c r="E56" s="155"/>
      <c r="F56" s="156" t="s">
        <v>1511</v>
      </c>
      <c r="G56" s="154" t="s">
        <v>1512</v>
      </c>
      <c r="H56" s="154" t="s">
        <v>1513</v>
      </c>
      <c r="I56" s="154">
        <v>0.5</v>
      </c>
      <c r="J56" s="155"/>
      <c r="K56" s="155"/>
      <c r="L56" s="155"/>
    </row>
    <row r="57" spans="1:12" customFormat="1" ht="38.25" x14ac:dyDescent="0.2">
      <c r="A57" s="153" t="s">
        <v>1519</v>
      </c>
      <c r="B57" s="154" t="s">
        <v>1520</v>
      </c>
      <c r="C57" s="154" t="s">
        <v>1522</v>
      </c>
      <c r="D57" s="154" t="s">
        <v>1526</v>
      </c>
      <c r="E57" s="155"/>
      <c r="F57" s="156" t="s">
        <v>1528</v>
      </c>
      <c r="G57" s="154" t="s">
        <v>1530</v>
      </c>
      <c r="H57" s="154" t="s">
        <v>1531</v>
      </c>
      <c r="I57" s="154">
        <v>0.2</v>
      </c>
      <c r="J57" s="155"/>
      <c r="K57" s="155"/>
      <c r="L57" s="155"/>
    </row>
    <row r="58" spans="1:12" customFormat="1" ht="38.25" x14ac:dyDescent="0.2">
      <c r="A58" s="153" t="s">
        <v>1538</v>
      </c>
      <c r="B58" s="154" t="s">
        <v>1541</v>
      </c>
      <c r="C58" s="154" t="s">
        <v>1545</v>
      </c>
      <c r="D58" s="154" t="s">
        <v>1549</v>
      </c>
      <c r="E58" s="154" t="s">
        <v>1552</v>
      </c>
      <c r="F58" s="156" t="s">
        <v>1553</v>
      </c>
      <c r="G58" s="154" t="s">
        <v>1555</v>
      </c>
      <c r="H58" s="155"/>
      <c r="I58" s="154">
        <v>5</v>
      </c>
      <c r="J58" s="155"/>
      <c r="K58" s="155"/>
      <c r="L58" s="154">
        <v>100</v>
      </c>
    </row>
    <row r="59" spans="1:12" customFormat="1" ht="38.25" x14ac:dyDescent="0.2">
      <c r="A59" s="153" t="s">
        <v>1561</v>
      </c>
      <c r="B59" s="154" t="s">
        <v>1562</v>
      </c>
      <c r="C59" s="154" t="s">
        <v>1565</v>
      </c>
      <c r="D59" s="154" t="s">
        <v>1571</v>
      </c>
      <c r="E59" s="155"/>
      <c r="F59" s="156" t="s">
        <v>1572</v>
      </c>
      <c r="G59" s="154" t="s">
        <v>1573</v>
      </c>
      <c r="H59" s="154" t="s">
        <v>1575</v>
      </c>
      <c r="I59" s="154">
        <v>0.5</v>
      </c>
      <c r="J59" s="155"/>
      <c r="K59" s="155"/>
      <c r="L59" s="155"/>
    </row>
    <row r="60" spans="1:12" customFormat="1" ht="38.25" x14ac:dyDescent="0.2">
      <c r="A60" s="153" t="s">
        <v>1581</v>
      </c>
      <c r="B60" s="154" t="s">
        <v>1585</v>
      </c>
      <c r="C60" s="154" t="s">
        <v>1590</v>
      </c>
      <c r="D60" s="154" t="s">
        <v>1598</v>
      </c>
      <c r="E60" s="155"/>
      <c r="F60" s="156" t="s">
        <v>1601</v>
      </c>
      <c r="G60" s="154" t="s">
        <v>1603</v>
      </c>
      <c r="H60" s="154" t="s">
        <v>1604</v>
      </c>
      <c r="I60" s="154">
        <v>0.5</v>
      </c>
      <c r="J60" s="155"/>
      <c r="K60" s="155"/>
      <c r="L60" s="155"/>
    </row>
    <row r="61" spans="1:12" customFormat="1" ht="38.25" x14ac:dyDescent="0.2">
      <c r="A61" s="153" t="s">
        <v>1615</v>
      </c>
      <c r="B61" s="154" t="s">
        <v>1618</v>
      </c>
      <c r="C61" s="154" t="s">
        <v>1632</v>
      </c>
      <c r="D61" s="154" t="s">
        <v>1633</v>
      </c>
      <c r="E61" s="154" t="s">
        <v>1634</v>
      </c>
      <c r="F61" s="156" t="s">
        <v>1636</v>
      </c>
      <c r="G61" s="154" t="s">
        <v>1637</v>
      </c>
      <c r="H61" s="155"/>
      <c r="I61" s="154">
        <v>5</v>
      </c>
      <c r="J61" s="155"/>
      <c r="K61" s="155"/>
      <c r="L61" s="154">
        <v>100</v>
      </c>
    </row>
    <row r="62" spans="1:12" customFormat="1" ht="38.25" x14ac:dyDescent="0.2">
      <c r="A62" s="153" t="s">
        <v>1641</v>
      </c>
      <c r="B62" s="154" t="s">
        <v>1643</v>
      </c>
      <c r="C62" s="160" t="s">
        <v>1644</v>
      </c>
      <c r="D62" s="334" t="s">
        <v>1645</v>
      </c>
      <c r="E62" s="155"/>
      <c r="F62" s="156" t="s">
        <v>1988</v>
      </c>
      <c r="G62" s="154" t="s">
        <v>1990</v>
      </c>
      <c r="H62" s="160" t="s">
        <v>1994</v>
      </c>
      <c r="I62" s="154">
        <v>0.5</v>
      </c>
      <c r="J62" s="155"/>
      <c r="K62" s="155"/>
      <c r="L62" s="155"/>
    </row>
    <row r="63" spans="1:12" customFormat="1" ht="38.25" x14ac:dyDescent="0.2">
      <c r="A63" s="153" t="s">
        <v>2002</v>
      </c>
      <c r="B63" s="154" t="s">
        <v>2003</v>
      </c>
      <c r="C63" s="154" t="s">
        <v>2006</v>
      </c>
      <c r="D63" s="334" t="s">
        <v>2008</v>
      </c>
      <c r="E63" s="155"/>
      <c r="F63" s="156" t="s">
        <v>2048</v>
      </c>
      <c r="G63" s="154" t="s">
        <v>2050</v>
      </c>
      <c r="H63" s="160" t="s">
        <v>2051</v>
      </c>
      <c r="I63" s="154">
        <v>0.7</v>
      </c>
      <c r="J63" s="155"/>
      <c r="K63" s="155"/>
      <c r="L63" s="155"/>
    </row>
    <row r="64" spans="1:12" customFormat="1" ht="38.25" x14ac:dyDescent="0.2">
      <c r="A64" s="153" t="s">
        <v>2055</v>
      </c>
      <c r="B64" s="154" t="s">
        <v>2057</v>
      </c>
      <c r="C64" s="154" t="s">
        <v>2059</v>
      </c>
      <c r="D64" s="154" t="s">
        <v>2062</v>
      </c>
      <c r="E64" s="155"/>
      <c r="F64" s="156" t="s">
        <v>2063</v>
      </c>
      <c r="G64" s="154" t="s">
        <v>2064</v>
      </c>
      <c r="H64" s="154" t="s">
        <v>2066</v>
      </c>
      <c r="I64" s="154">
        <v>0.4</v>
      </c>
      <c r="J64" s="155"/>
      <c r="K64" s="155"/>
      <c r="L64" s="155"/>
    </row>
    <row r="65" spans="1:12" customFormat="1" ht="38.25" x14ac:dyDescent="0.2">
      <c r="A65" s="153" t="s">
        <v>2071</v>
      </c>
      <c r="B65" s="154" t="s">
        <v>2073</v>
      </c>
      <c r="C65" s="154" t="s">
        <v>2075</v>
      </c>
      <c r="D65" s="154" t="s">
        <v>2077</v>
      </c>
      <c r="E65" s="155"/>
      <c r="F65" s="156" t="s">
        <v>2078</v>
      </c>
      <c r="G65" s="154" t="s">
        <v>2079</v>
      </c>
      <c r="H65" s="154" t="s">
        <v>2081</v>
      </c>
      <c r="I65" s="154">
        <v>0.5</v>
      </c>
      <c r="J65" s="155"/>
      <c r="K65" s="155"/>
      <c r="L65" s="155"/>
    </row>
    <row r="66" spans="1:12" ht="63.75" x14ac:dyDescent="0.2">
      <c r="A66" s="153" t="s">
        <v>2087</v>
      </c>
      <c r="B66" s="154" t="s">
        <v>2088</v>
      </c>
      <c r="C66" s="160" t="s">
        <v>2091</v>
      </c>
      <c r="D66" s="160" t="s">
        <v>2096</v>
      </c>
      <c r="E66" s="155"/>
      <c r="F66" s="160" t="s">
        <v>2098</v>
      </c>
      <c r="G66" s="160" t="s">
        <v>2099</v>
      </c>
      <c r="H66" s="160" t="s">
        <v>2100</v>
      </c>
      <c r="I66" s="160">
        <v>0.4</v>
      </c>
      <c r="J66" s="155"/>
      <c r="K66" s="155"/>
      <c r="L66" s="155"/>
    </row>
    <row r="67" spans="1:12" ht="63.75" x14ac:dyDescent="0.2">
      <c r="A67" s="153" t="s">
        <v>2103</v>
      </c>
      <c r="B67" s="154" t="s">
        <v>2106</v>
      </c>
      <c r="C67" s="160" t="s">
        <v>2108</v>
      </c>
      <c r="D67" s="160" t="s">
        <v>2113</v>
      </c>
      <c r="E67" s="155"/>
      <c r="F67" s="160" t="s">
        <v>2115</v>
      </c>
      <c r="G67" s="160" t="s">
        <v>2116</v>
      </c>
      <c r="H67" s="160" t="s">
        <v>2118</v>
      </c>
      <c r="I67" s="160">
        <v>0.4</v>
      </c>
      <c r="J67" s="155"/>
      <c r="K67" s="155"/>
      <c r="L67" s="155"/>
    </row>
    <row r="68" spans="1:12" customFormat="1" ht="38.25" x14ac:dyDescent="0.2">
      <c r="A68" s="153" t="s">
        <v>2124</v>
      </c>
      <c r="B68" s="154" t="s">
        <v>2127</v>
      </c>
      <c r="C68" s="154" t="s">
        <v>2131</v>
      </c>
      <c r="D68" s="154" t="s">
        <v>2134</v>
      </c>
      <c r="E68" s="155"/>
      <c r="F68" s="156" t="s">
        <v>2137</v>
      </c>
      <c r="G68" s="154" t="s">
        <v>2139</v>
      </c>
      <c r="H68" s="154" t="s">
        <v>2141</v>
      </c>
      <c r="I68" s="155"/>
      <c r="J68" s="155"/>
      <c r="K68" s="155"/>
      <c r="L68" s="155"/>
    </row>
    <row r="69" spans="1:12" customFormat="1" ht="51" x14ac:dyDescent="0.2">
      <c r="A69" s="152" t="s">
        <v>2148</v>
      </c>
      <c r="B69" s="178" t="s">
        <v>2149</v>
      </c>
      <c r="C69" s="178" t="s">
        <v>2155</v>
      </c>
      <c r="D69" s="178" t="s">
        <v>2159</v>
      </c>
      <c r="E69" s="202"/>
      <c r="F69" s="203" t="s">
        <v>2413</v>
      </c>
      <c r="G69" s="178" t="s">
        <v>2422</v>
      </c>
      <c r="H69" s="216" t="s">
        <v>2424</v>
      </c>
      <c r="I69" s="178">
        <v>0.3</v>
      </c>
      <c r="J69" s="178">
        <v>2</v>
      </c>
      <c r="K69" s="178" t="s">
        <v>2751</v>
      </c>
      <c r="L69" s="202"/>
    </row>
    <row r="70" spans="1:12" ht="63.75" x14ac:dyDescent="0.2">
      <c r="A70" s="152" t="s">
        <v>2757</v>
      </c>
      <c r="B70" s="178" t="s">
        <v>2758</v>
      </c>
      <c r="C70" s="216" t="s">
        <v>2761</v>
      </c>
      <c r="D70" s="216" t="s">
        <v>2768</v>
      </c>
      <c r="E70" s="239"/>
      <c r="F70" s="216" t="s">
        <v>2770</v>
      </c>
      <c r="G70" s="216" t="s">
        <v>2771</v>
      </c>
      <c r="H70" s="216" t="s">
        <v>2773</v>
      </c>
      <c r="I70" s="216">
        <v>0.4</v>
      </c>
      <c r="J70" s="216">
        <v>1</v>
      </c>
      <c r="K70" s="239"/>
      <c r="L70" s="239"/>
    </row>
    <row r="71" spans="1:12" ht="63.75" x14ac:dyDescent="0.2">
      <c r="A71" s="152" t="s">
        <v>2778</v>
      </c>
      <c r="B71" s="178" t="s">
        <v>2781</v>
      </c>
      <c r="C71" s="216" t="s">
        <v>2783</v>
      </c>
      <c r="D71" s="216" t="s">
        <v>2787</v>
      </c>
      <c r="E71" s="239"/>
      <c r="F71" s="216" t="s">
        <v>2789</v>
      </c>
      <c r="G71" s="216" t="s">
        <v>2790</v>
      </c>
      <c r="H71" s="216" t="s">
        <v>2792</v>
      </c>
      <c r="I71" s="216">
        <v>0.4</v>
      </c>
      <c r="J71" s="216">
        <v>1</v>
      </c>
      <c r="K71" s="239"/>
      <c r="L71" s="239"/>
    </row>
    <row r="72" spans="1:12" customFormat="1" ht="51" x14ac:dyDescent="0.2">
      <c r="A72" s="152" t="s">
        <v>2794</v>
      </c>
      <c r="B72" s="178" t="s">
        <v>2796</v>
      </c>
      <c r="C72" s="178" t="s">
        <v>2799</v>
      </c>
      <c r="D72" s="178" t="s">
        <v>2802</v>
      </c>
      <c r="E72" s="202"/>
      <c r="F72" s="203" t="s">
        <v>2804</v>
      </c>
      <c r="G72" s="178" t="s">
        <v>2805</v>
      </c>
      <c r="H72" s="178" t="s">
        <v>2806</v>
      </c>
      <c r="I72" s="178">
        <v>0.3</v>
      </c>
      <c r="J72" s="178">
        <v>1</v>
      </c>
      <c r="K72" s="202"/>
      <c r="L72" s="178">
        <v>150</v>
      </c>
    </row>
    <row r="73" spans="1:12" ht="63.75" x14ac:dyDescent="0.2">
      <c r="A73" s="152" t="s">
        <v>2812</v>
      </c>
      <c r="B73" s="178" t="s">
        <v>2814</v>
      </c>
      <c r="C73" s="216" t="s">
        <v>2815</v>
      </c>
      <c r="D73" s="216" t="s">
        <v>2816</v>
      </c>
      <c r="E73" s="239"/>
      <c r="F73" s="216" t="s">
        <v>2817</v>
      </c>
      <c r="G73" s="216" t="s">
        <v>2818</v>
      </c>
      <c r="H73" s="216" t="s">
        <v>2819</v>
      </c>
      <c r="I73" s="216">
        <v>0.3</v>
      </c>
      <c r="J73" s="239"/>
      <c r="K73" s="239"/>
      <c r="L73" s="239"/>
    </row>
    <row r="74" spans="1:12" customFormat="1" ht="38.25" x14ac:dyDescent="0.2">
      <c r="A74" s="152" t="s">
        <v>2820</v>
      </c>
      <c r="B74" s="178" t="s">
        <v>2821</v>
      </c>
      <c r="C74" s="178" t="s">
        <v>2823</v>
      </c>
      <c r="D74" s="178" t="s">
        <v>2824</v>
      </c>
      <c r="E74" s="202"/>
      <c r="F74" s="203" t="s">
        <v>2825</v>
      </c>
      <c r="G74" s="178" t="s">
        <v>2826</v>
      </c>
      <c r="H74" s="216" t="s">
        <v>2827</v>
      </c>
      <c r="I74" s="178">
        <v>0.6</v>
      </c>
      <c r="J74" s="178">
        <v>1</v>
      </c>
      <c r="K74" s="202"/>
      <c r="L74" s="178">
        <v>150</v>
      </c>
    </row>
    <row r="75" spans="1:12" customFormat="1" ht="51" x14ac:dyDescent="0.2">
      <c r="A75" s="152" t="s">
        <v>2828</v>
      </c>
      <c r="B75" s="178" t="s">
        <v>2829</v>
      </c>
      <c r="C75" s="178" t="s">
        <v>2830</v>
      </c>
      <c r="D75" s="178" t="s">
        <v>2831</v>
      </c>
      <c r="E75" s="202"/>
      <c r="F75" s="203" t="s">
        <v>2832</v>
      </c>
      <c r="G75" s="178" t="s">
        <v>2833</v>
      </c>
      <c r="H75" s="178" t="s">
        <v>2834</v>
      </c>
      <c r="I75" s="178">
        <v>0.2</v>
      </c>
      <c r="J75" s="178">
        <v>2</v>
      </c>
      <c r="K75" s="178" t="s">
        <v>2835</v>
      </c>
      <c r="L75" s="202"/>
    </row>
    <row r="76" spans="1:12" customFormat="1" ht="51" x14ac:dyDescent="0.2">
      <c r="A76" s="152" t="s">
        <v>2836</v>
      </c>
      <c r="B76" s="178" t="s">
        <v>2837</v>
      </c>
      <c r="C76" s="178" t="s">
        <v>2838</v>
      </c>
      <c r="D76" s="178" t="s">
        <v>2839</v>
      </c>
      <c r="E76" s="202"/>
      <c r="F76" s="203" t="s">
        <v>2840</v>
      </c>
      <c r="G76" s="178" t="s">
        <v>2841</v>
      </c>
      <c r="H76" s="178" t="s">
        <v>2842</v>
      </c>
      <c r="I76" s="178">
        <v>0.7</v>
      </c>
      <c r="J76" s="178">
        <v>2</v>
      </c>
      <c r="K76" s="178" t="s">
        <v>2843</v>
      </c>
      <c r="L76" s="202"/>
    </row>
    <row r="77" spans="1:12" customFormat="1" ht="51" x14ac:dyDescent="0.2">
      <c r="A77" s="152" t="s">
        <v>2844</v>
      </c>
      <c r="B77" s="178" t="s">
        <v>2845</v>
      </c>
      <c r="C77" s="178" t="s">
        <v>2846</v>
      </c>
      <c r="D77" s="178" t="s">
        <v>2847</v>
      </c>
      <c r="E77" s="202"/>
      <c r="F77" s="203" t="s">
        <v>2848</v>
      </c>
      <c r="G77" s="178" t="s">
        <v>2849</v>
      </c>
      <c r="H77" s="178" t="s">
        <v>2850</v>
      </c>
      <c r="I77" s="178">
        <v>0.4</v>
      </c>
      <c r="J77" s="178">
        <v>2</v>
      </c>
      <c r="K77" s="178" t="s">
        <v>2851</v>
      </c>
      <c r="L77" s="202"/>
    </row>
    <row r="78" spans="1:12" customFormat="1" ht="51" x14ac:dyDescent="0.2">
      <c r="A78" s="152" t="s">
        <v>2852</v>
      </c>
      <c r="B78" s="178" t="s">
        <v>2853</v>
      </c>
      <c r="C78" s="178" t="s">
        <v>2854</v>
      </c>
      <c r="D78" s="178" t="s">
        <v>2855</v>
      </c>
      <c r="E78" s="202"/>
      <c r="F78" s="203" t="s">
        <v>2856</v>
      </c>
      <c r="G78" s="178" t="s">
        <v>2857</v>
      </c>
      <c r="H78" s="178" t="s">
        <v>2858</v>
      </c>
      <c r="I78" s="178">
        <v>0.2</v>
      </c>
      <c r="J78" s="178">
        <v>2</v>
      </c>
      <c r="K78" s="178" t="s">
        <v>2859</v>
      </c>
      <c r="L78" s="202"/>
    </row>
    <row r="79" spans="1:12" customFormat="1" ht="38.25" x14ac:dyDescent="0.2">
      <c r="A79" s="152" t="s">
        <v>2860</v>
      </c>
      <c r="B79" s="178" t="s">
        <v>2861</v>
      </c>
      <c r="C79" s="178" t="s">
        <v>2862</v>
      </c>
      <c r="D79" s="178" t="s">
        <v>2864</v>
      </c>
      <c r="E79" s="178" t="s">
        <v>2865</v>
      </c>
      <c r="F79" s="203" t="s">
        <v>2866</v>
      </c>
      <c r="G79" s="178" t="s">
        <v>2867</v>
      </c>
      <c r="H79" s="202"/>
      <c r="I79" s="178">
        <v>10.4</v>
      </c>
      <c r="J79" s="178">
        <v>3</v>
      </c>
      <c r="K79" s="178" t="s">
        <v>2868</v>
      </c>
      <c r="L79" s="178">
        <v>200</v>
      </c>
    </row>
    <row r="80" spans="1:12" customFormat="1" ht="38.25" x14ac:dyDescent="0.2">
      <c r="A80" s="152" t="s">
        <v>2869</v>
      </c>
      <c r="B80" s="178" t="s">
        <v>2870</v>
      </c>
      <c r="C80" s="178" t="s">
        <v>2871</v>
      </c>
      <c r="D80" s="178" t="s">
        <v>2872</v>
      </c>
      <c r="E80" s="202"/>
      <c r="F80" s="203" t="s">
        <v>2873</v>
      </c>
      <c r="G80" s="178" t="s">
        <v>2874</v>
      </c>
      <c r="H80" s="178" t="s">
        <v>2875</v>
      </c>
      <c r="I80" s="178">
        <v>0.8</v>
      </c>
      <c r="J80" s="178">
        <v>1</v>
      </c>
      <c r="K80" s="202"/>
      <c r="L80" s="202"/>
    </row>
    <row r="81" spans="1:12" customFormat="1" ht="51" x14ac:dyDescent="0.2">
      <c r="A81" s="152" t="s">
        <v>2876</v>
      </c>
      <c r="B81" s="178" t="s">
        <v>2877</v>
      </c>
      <c r="C81" s="178" t="s">
        <v>2880</v>
      </c>
      <c r="D81" s="178" t="s">
        <v>2884</v>
      </c>
      <c r="E81" s="202"/>
      <c r="F81" s="203" t="s">
        <v>2885</v>
      </c>
      <c r="G81" s="178" t="s">
        <v>2886</v>
      </c>
      <c r="H81" s="178" t="s">
        <v>2887</v>
      </c>
      <c r="I81" s="178">
        <v>0.4</v>
      </c>
      <c r="J81" s="178">
        <v>1</v>
      </c>
      <c r="K81" s="202"/>
      <c r="L81" s="202"/>
    </row>
    <row r="82" spans="1:12" ht="63.75" x14ac:dyDescent="0.2">
      <c r="A82" s="152" t="s">
        <v>2888</v>
      </c>
      <c r="B82" s="178" t="s">
        <v>2889</v>
      </c>
      <c r="C82" s="216" t="s">
        <v>2890</v>
      </c>
      <c r="D82" s="216" t="s">
        <v>2891</v>
      </c>
      <c r="E82" s="239"/>
      <c r="F82" s="216" t="s">
        <v>2892</v>
      </c>
      <c r="G82" s="216" t="s">
        <v>2893</v>
      </c>
      <c r="H82" s="216" t="s">
        <v>2894</v>
      </c>
      <c r="I82" s="216">
        <v>0.86</v>
      </c>
      <c r="J82" s="216">
        <v>2</v>
      </c>
      <c r="K82" s="216" t="s">
        <v>2895</v>
      </c>
      <c r="L82" s="239"/>
    </row>
    <row r="83" spans="1:12" customFormat="1" ht="63.75" x14ac:dyDescent="0.2">
      <c r="A83" s="152" t="s">
        <v>2896</v>
      </c>
      <c r="B83" s="178" t="s">
        <v>2897</v>
      </c>
      <c r="C83" s="178" t="s">
        <v>2898</v>
      </c>
      <c r="D83" s="178" t="s">
        <v>2899</v>
      </c>
      <c r="E83" s="202"/>
      <c r="F83" s="203" t="s">
        <v>2900</v>
      </c>
      <c r="G83" s="178" t="s">
        <v>2901</v>
      </c>
      <c r="H83" s="178" t="s">
        <v>2902</v>
      </c>
      <c r="I83" s="178">
        <v>0.19</v>
      </c>
      <c r="J83" s="178">
        <v>2</v>
      </c>
      <c r="K83" s="178" t="s">
        <v>2903</v>
      </c>
      <c r="L83" s="202"/>
    </row>
    <row r="84" spans="1:12" ht="63.75" x14ac:dyDescent="0.2">
      <c r="A84" s="152" t="s">
        <v>2904</v>
      </c>
      <c r="B84" s="178" t="s">
        <v>2905</v>
      </c>
      <c r="C84" s="216" t="s">
        <v>2906</v>
      </c>
      <c r="D84" s="216" t="s">
        <v>2907</v>
      </c>
      <c r="E84" s="239"/>
      <c r="F84" s="216" t="s">
        <v>2908</v>
      </c>
      <c r="G84" s="216" t="s">
        <v>2909</v>
      </c>
      <c r="H84" s="216" t="s">
        <v>2910</v>
      </c>
      <c r="I84" s="216">
        <v>0.8</v>
      </c>
      <c r="J84" s="216">
        <v>2</v>
      </c>
      <c r="K84" s="216" t="s">
        <v>2911</v>
      </c>
      <c r="L84" s="239"/>
    </row>
    <row r="85" spans="1:12" ht="63.75" x14ac:dyDescent="0.2">
      <c r="A85" s="152" t="s">
        <v>2912</v>
      </c>
      <c r="B85" s="178" t="s">
        <v>2913</v>
      </c>
      <c r="C85" s="216" t="s">
        <v>2914</v>
      </c>
      <c r="D85" s="216" t="s">
        <v>2915</v>
      </c>
      <c r="E85" s="239"/>
      <c r="F85" s="216" t="s">
        <v>2916</v>
      </c>
      <c r="G85" s="216" t="s">
        <v>2917</v>
      </c>
      <c r="H85" s="216" t="s">
        <v>2918</v>
      </c>
      <c r="I85" s="216">
        <v>0.8</v>
      </c>
      <c r="J85" s="216">
        <v>2</v>
      </c>
      <c r="K85" s="216" t="s">
        <v>2919</v>
      </c>
      <c r="L85" s="216">
        <v>100</v>
      </c>
    </row>
    <row r="86" spans="1:12" ht="63.75" x14ac:dyDescent="0.2">
      <c r="A86" s="152" t="s">
        <v>2920</v>
      </c>
      <c r="B86" s="178" t="s">
        <v>2921</v>
      </c>
      <c r="C86" s="216" t="s">
        <v>2922</v>
      </c>
      <c r="D86" s="216" t="s">
        <v>2923</v>
      </c>
      <c r="E86" s="239"/>
      <c r="F86" s="216" t="s">
        <v>2924</v>
      </c>
      <c r="G86" s="216" t="s">
        <v>2925</v>
      </c>
      <c r="H86" s="216" t="s">
        <v>2926</v>
      </c>
      <c r="I86" s="216">
        <v>0.75</v>
      </c>
      <c r="J86" s="216">
        <v>1</v>
      </c>
      <c r="K86" s="239"/>
      <c r="L86" s="216">
        <v>100</v>
      </c>
    </row>
    <row r="87" spans="1:12" customFormat="1" ht="51" x14ac:dyDescent="0.2">
      <c r="A87" s="152" t="s">
        <v>2927</v>
      </c>
      <c r="B87" s="178" t="s">
        <v>2928</v>
      </c>
      <c r="C87" s="178" t="s">
        <v>2929</v>
      </c>
      <c r="D87" s="178" t="s">
        <v>2930</v>
      </c>
      <c r="E87" s="202"/>
      <c r="F87" s="203" t="s">
        <v>2931</v>
      </c>
      <c r="G87" s="178" t="s">
        <v>2932</v>
      </c>
      <c r="H87" s="178" t="s">
        <v>2933</v>
      </c>
      <c r="I87" s="178">
        <v>0.8</v>
      </c>
      <c r="J87" s="178">
        <v>1</v>
      </c>
      <c r="K87" s="202"/>
      <c r="L87" s="178">
        <v>100</v>
      </c>
    </row>
    <row r="88" spans="1:12" customFormat="1" ht="51" x14ac:dyDescent="0.2">
      <c r="A88" s="152" t="s">
        <v>2935</v>
      </c>
      <c r="B88" s="229" t="s">
        <v>2936</v>
      </c>
      <c r="C88" s="178" t="s">
        <v>2970</v>
      </c>
      <c r="D88" s="178" t="s">
        <v>2971</v>
      </c>
      <c r="E88" s="202"/>
      <c r="F88" s="203" t="s">
        <v>2972</v>
      </c>
      <c r="G88" s="178" t="s">
        <v>2973</v>
      </c>
      <c r="H88" s="216" t="s">
        <v>2974</v>
      </c>
      <c r="I88" s="202"/>
      <c r="J88" s="202"/>
      <c r="K88" s="202"/>
      <c r="L88" s="202"/>
    </row>
    <row r="89" spans="1:12" customFormat="1" ht="38.25" x14ac:dyDescent="0.2">
      <c r="A89" s="152" t="s">
        <v>2975</v>
      </c>
      <c r="B89" s="178" t="s">
        <v>2976</v>
      </c>
      <c r="C89" s="178" t="s">
        <v>2977</v>
      </c>
      <c r="D89" s="178" t="s">
        <v>2978</v>
      </c>
      <c r="E89" s="202"/>
      <c r="F89" s="203" t="s">
        <v>2979</v>
      </c>
      <c r="G89" s="178" t="s">
        <v>2980</v>
      </c>
      <c r="H89" s="216" t="s">
        <v>2981</v>
      </c>
      <c r="I89" s="178">
        <v>0.9</v>
      </c>
      <c r="J89" s="178">
        <v>1</v>
      </c>
      <c r="K89" s="202"/>
      <c r="L89" s="178">
        <v>100</v>
      </c>
    </row>
    <row r="90" spans="1:12" customFormat="1" ht="38.25" x14ac:dyDescent="0.2">
      <c r="A90" s="152" t="s">
        <v>2982</v>
      </c>
      <c r="B90" s="178" t="s">
        <v>2984</v>
      </c>
      <c r="C90" s="178" t="s">
        <v>2987</v>
      </c>
      <c r="D90" s="178" t="s">
        <v>2988</v>
      </c>
      <c r="E90" s="202"/>
      <c r="F90" s="203" t="s">
        <v>2989</v>
      </c>
      <c r="G90" s="178" t="s">
        <v>2990</v>
      </c>
      <c r="H90" s="178" t="s">
        <v>2991</v>
      </c>
      <c r="I90" s="178">
        <v>0.9</v>
      </c>
      <c r="J90" s="178">
        <v>1</v>
      </c>
      <c r="K90" s="202"/>
      <c r="L90" s="178">
        <v>100</v>
      </c>
    </row>
    <row r="91" spans="1:12" customFormat="1" ht="63.75" x14ac:dyDescent="0.2">
      <c r="A91" s="152" t="s">
        <v>2992</v>
      </c>
      <c r="B91" s="178" t="s">
        <v>2993</v>
      </c>
      <c r="C91" s="178" t="s">
        <v>2994</v>
      </c>
      <c r="D91" s="178" t="s">
        <v>2995</v>
      </c>
      <c r="E91" s="202"/>
      <c r="F91" s="203" t="s">
        <v>2996</v>
      </c>
      <c r="G91" s="178" t="s">
        <v>2997</v>
      </c>
      <c r="H91" s="178" t="s">
        <v>2998</v>
      </c>
      <c r="I91" s="178">
        <v>0.75</v>
      </c>
      <c r="J91" s="178">
        <v>1</v>
      </c>
      <c r="K91" s="202"/>
      <c r="L91" s="178">
        <v>100</v>
      </c>
    </row>
    <row r="92" spans="1:12" customFormat="1" ht="63.75" x14ac:dyDescent="0.2">
      <c r="A92" s="152" t="s">
        <v>2999</v>
      </c>
      <c r="B92" s="178" t="s">
        <v>3000</v>
      </c>
      <c r="C92" s="178" t="s">
        <v>3001</v>
      </c>
      <c r="D92" s="178" t="s">
        <v>3003</v>
      </c>
      <c r="E92" s="202"/>
      <c r="F92" s="203" t="s">
        <v>3004</v>
      </c>
      <c r="G92" s="178" t="s">
        <v>3005</v>
      </c>
      <c r="H92" s="178" t="s">
        <v>3006</v>
      </c>
      <c r="I92" s="178">
        <v>0.65</v>
      </c>
      <c r="J92" s="178">
        <v>1</v>
      </c>
      <c r="K92" s="202"/>
      <c r="L92" s="178">
        <v>100</v>
      </c>
    </row>
    <row r="93" spans="1:12" customFormat="1" ht="51" x14ac:dyDescent="0.2">
      <c r="A93" s="152" t="s">
        <v>3007</v>
      </c>
      <c r="B93" s="178" t="s">
        <v>3008</v>
      </c>
      <c r="C93" s="178" t="s">
        <v>3009</v>
      </c>
      <c r="D93" s="178" t="s">
        <v>3010</v>
      </c>
      <c r="E93" s="202"/>
      <c r="F93" s="203" t="s">
        <v>3011</v>
      </c>
      <c r="G93" s="178" t="s">
        <v>3012</v>
      </c>
      <c r="H93" s="178" t="s">
        <v>3013</v>
      </c>
      <c r="I93" s="178">
        <v>0.7</v>
      </c>
      <c r="J93" s="178">
        <v>1</v>
      </c>
      <c r="K93" s="202"/>
      <c r="L93" s="178">
        <v>100</v>
      </c>
    </row>
    <row r="94" spans="1:12" customFormat="1" ht="51" x14ac:dyDescent="0.2">
      <c r="A94" s="152" t="s">
        <v>3014</v>
      </c>
      <c r="B94" s="178" t="s">
        <v>3015</v>
      </c>
      <c r="C94" s="178" t="s">
        <v>3016</v>
      </c>
      <c r="D94" s="178" t="s">
        <v>3017</v>
      </c>
      <c r="E94" s="202"/>
      <c r="F94" s="203" t="s">
        <v>3019</v>
      </c>
      <c r="G94" s="178" t="s">
        <v>3020</v>
      </c>
      <c r="H94" s="178" t="s">
        <v>3023</v>
      </c>
      <c r="I94" s="178">
        <v>0.95</v>
      </c>
      <c r="J94" s="178">
        <v>1</v>
      </c>
      <c r="K94" s="202"/>
      <c r="L94" s="178">
        <v>100</v>
      </c>
    </row>
    <row r="95" spans="1:12" customFormat="1" ht="63.75" x14ac:dyDescent="0.2">
      <c r="A95" s="152" t="s">
        <v>3032</v>
      </c>
      <c r="B95" s="178" t="s">
        <v>3035</v>
      </c>
      <c r="C95" s="178" t="s">
        <v>3040</v>
      </c>
      <c r="D95" s="178" t="s">
        <v>3047</v>
      </c>
      <c r="E95" s="202"/>
      <c r="F95" s="203" t="s">
        <v>3049</v>
      </c>
      <c r="G95" s="178" t="s">
        <v>3051</v>
      </c>
      <c r="H95" s="178" t="s">
        <v>3055</v>
      </c>
      <c r="I95" s="178">
        <v>0.5</v>
      </c>
      <c r="J95" s="178">
        <v>2</v>
      </c>
      <c r="K95" s="178" t="s">
        <v>3057</v>
      </c>
      <c r="L95" s="178" t="s">
        <v>3059</v>
      </c>
    </row>
    <row r="96" spans="1:12" customFormat="1" ht="51" x14ac:dyDescent="0.2">
      <c r="A96" s="152" t="s">
        <v>3068</v>
      </c>
      <c r="B96" s="178" t="s">
        <v>3069</v>
      </c>
      <c r="C96" s="178" t="s">
        <v>3075</v>
      </c>
      <c r="D96" s="178" t="s">
        <v>3080</v>
      </c>
      <c r="E96" s="202"/>
      <c r="F96" s="203" t="s">
        <v>3082</v>
      </c>
      <c r="G96" s="178" t="s">
        <v>3084</v>
      </c>
      <c r="H96" s="178" t="s">
        <v>3088</v>
      </c>
      <c r="I96" s="178">
        <v>0.3</v>
      </c>
      <c r="J96" s="178">
        <v>1</v>
      </c>
      <c r="K96" s="202"/>
      <c r="L96" s="178">
        <v>150</v>
      </c>
    </row>
    <row r="97" spans="1:12" customFormat="1" ht="63.75" x14ac:dyDescent="0.2">
      <c r="A97" s="152" t="s">
        <v>3094</v>
      </c>
      <c r="B97" s="178" t="s">
        <v>3095</v>
      </c>
      <c r="C97" s="178" t="s">
        <v>3096</v>
      </c>
      <c r="D97" s="178" t="s">
        <v>3097</v>
      </c>
      <c r="E97" s="202"/>
      <c r="F97" s="203" t="s">
        <v>3098</v>
      </c>
      <c r="G97" s="178" t="s">
        <v>3099</v>
      </c>
      <c r="H97" s="178" t="s">
        <v>3100</v>
      </c>
      <c r="I97" s="178">
        <v>0.19</v>
      </c>
      <c r="J97" s="178">
        <v>2</v>
      </c>
      <c r="K97" s="178" t="s">
        <v>3101</v>
      </c>
      <c r="L97" s="202"/>
    </row>
    <row r="98" spans="1:12" customFormat="1" ht="51" x14ac:dyDescent="0.2">
      <c r="A98" s="152" t="s">
        <v>3102</v>
      </c>
      <c r="B98" s="178" t="s">
        <v>3103</v>
      </c>
      <c r="C98" s="178" t="s">
        <v>3104</v>
      </c>
      <c r="D98" s="178" t="s">
        <v>3105</v>
      </c>
      <c r="E98" s="202"/>
      <c r="F98" s="203" t="s">
        <v>3106</v>
      </c>
      <c r="G98" s="178" t="s">
        <v>3107</v>
      </c>
      <c r="H98" s="178" t="s">
        <v>3108</v>
      </c>
      <c r="I98" s="178">
        <v>0.4</v>
      </c>
      <c r="J98" s="178">
        <v>2</v>
      </c>
      <c r="K98" s="178" t="s">
        <v>3109</v>
      </c>
      <c r="L98" s="178">
        <v>150</v>
      </c>
    </row>
    <row r="99" spans="1:12" customFormat="1" ht="51" x14ac:dyDescent="0.2">
      <c r="A99" s="152" t="s">
        <v>3110</v>
      </c>
      <c r="B99" s="178" t="s">
        <v>3111</v>
      </c>
      <c r="C99" s="178" t="s">
        <v>3113</v>
      </c>
      <c r="D99" s="178" t="s">
        <v>3115</v>
      </c>
      <c r="E99" s="202"/>
      <c r="F99" s="203" t="s">
        <v>3116</v>
      </c>
      <c r="G99" s="178" t="s">
        <v>3117</v>
      </c>
      <c r="H99" s="178" t="s">
        <v>3118</v>
      </c>
      <c r="I99" s="178">
        <v>0.3</v>
      </c>
      <c r="J99" s="178">
        <v>1</v>
      </c>
      <c r="K99" s="202"/>
      <c r="L99" s="202"/>
    </row>
    <row r="100" spans="1:12" customFormat="1" ht="51" x14ac:dyDescent="0.2">
      <c r="A100" s="152" t="s">
        <v>3120</v>
      </c>
      <c r="B100" s="178" t="s">
        <v>3121</v>
      </c>
      <c r="C100" s="178" t="s">
        <v>3122</v>
      </c>
      <c r="D100" s="178" t="s">
        <v>3124</v>
      </c>
      <c r="E100" s="202"/>
      <c r="F100" s="203" t="s">
        <v>3125</v>
      </c>
      <c r="G100" s="178" t="s">
        <v>3126</v>
      </c>
      <c r="H100" s="178" t="s">
        <v>3128</v>
      </c>
      <c r="I100" s="178">
        <v>0.2</v>
      </c>
      <c r="J100" s="178">
        <v>2</v>
      </c>
      <c r="K100" s="178" t="s">
        <v>3130</v>
      </c>
      <c r="L100" s="202"/>
    </row>
    <row r="101" spans="1:12" customFormat="1" ht="51" x14ac:dyDescent="0.2">
      <c r="A101" s="152" t="s">
        <v>3131</v>
      </c>
      <c r="B101" s="178" t="s">
        <v>3132</v>
      </c>
      <c r="C101" s="178" t="s">
        <v>3134</v>
      </c>
      <c r="D101" s="178" t="s">
        <v>3136</v>
      </c>
      <c r="E101" s="202"/>
      <c r="F101" s="203" t="s">
        <v>3138</v>
      </c>
      <c r="G101" s="178" t="s">
        <v>3139</v>
      </c>
      <c r="H101" s="178" t="s">
        <v>3141</v>
      </c>
      <c r="I101" s="178">
        <v>0.5</v>
      </c>
      <c r="J101" s="178">
        <v>1</v>
      </c>
      <c r="K101" s="202"/>
      <c r="L101" s="178">
        <v>100</v>
      </c>
    </row>
    <row r="102" spans="1:12" customFormat="1" ht="51" x14ac:dyDescent="0.2">
      <c r="A102" s="152" t="s">
        <v>3143</v>
      </c>
      <c r="B102" s="178" t="s">
        <v>3144</v>
      </c>
      <c r="C102" s="178" t="s">
        <v>3145</v>
      </c>
      <c r="D102" s="178" t="s">
        <v>3148</v>
      </c>
      <c r="E102" s="202"/>
      <c r="F102" s="203" t="s">
        <v>3149</v>
      </c>
      <c r="G102" s="178" t="s">
        <v>3150</v>
      </c>
      <c r="H102" s="178" t="s">
        <v>3152</v>
      </c>
      <c r="I102" s="178">
        <v>0.2</v>
      </c>
      <c r="J102" s="178">
        <v>2</v>
      </c>
      <c r="K102" s="178" t="s">
        <v>3154</v>
      </c>
      <c r="L102" s="202"/>
    </row>
    <row r="103" spans="1:12" customFormat="1" ht="51" x14ac:dyDescent="0.2">
      <c r="A103" s="152" t="s">
        <v>3157</v>
      </c>
      <c r="B103" s="178" t="s">
        <v>3158</v>
      </c>
      <c r="C103" s="178" t="s">
        <v>3160</v>
      </c>
      <c r="D103" s="178" t="s">
        <v>3162</v>
      </c>
      <c r="E103" s="202"/>
      <c r="F103" s="203" t="s">
        <v>3164</v>
      </c>
      <c r="G103" s="178" t="s">
        <v>3165</v>
      </c>
      <c r="H103" s="178" t="s">
        <v>3167</v>
      </c>
      <c r="I103" s="178">
        <v>0.2</v>
      </c>
      <c r="J103" s="178">
        <v>3</v>
      </c>
      <c r="K103" s="178" t="s">
        <v>3169</v>
      </c>
      <c r="L103" s="202"/>
    </row>
    <row r="104" spans="1:12" customFormat="1" ht="38.25" x14ac:dyDescent="0.2">
      <c r="A104" s="152" t="s">
        <v>3170</v>
      </c>
      <c r="B104" s="178" t="s">
        <v>3171</v>
      </c>
      <c r="C104" s="178" t="s">
        <v>3173</v>
      </c>
      <c r="D104" s="178" t="s">
        <v>3174</v>
      </c>
      <c r="E104" s="178" t="s">
        <v>3175</v>
      </c>
      <c r="F104" s="203" t="s">
        <v>3176</v>
      </c>
      <c r="G104" s="178" t="s">
        <v>3177</v>
      </c>
      <c r="H104" s="202"/>
      <c r="I104" s="178">
        <v>1.5</v>
      </c>
      <c r="J104" s="178">
        <v>1</v>
      </c>
      <c r="K104" s="202"/>
      <c r="L104" s="178">
        <v>100</v>
      </c>
    </row>
    <row r="105" spans="1:12" customFormat="1" ht="38.25" x14ac:dyDescent="0.2">
      <c r="A105" s="152" t="s">
        <v>3179</v>
      </c>
      <c r="B105" s="178" t="s">
        <v>3181</v>
      </c>
      <c r="C105" s="178" t="s">
        <v>3182</v>
      </c>
      <c r="D105" s="178" t="s">
        <v>3184</v>
      </c>
      <c r="E105" s="178" t="s">
        <v>3185</v>
      </c>
      <c r="F105" s="239"/>
      <c r="G105" s="202"/>
      <c r="H105" s="202"/>
      <c r="I105" s="202"/>
      <c r="J105" s="202"/>
      <c r="K105" s="202"/>
      <c r="L105" s="202"/>
    </row>
    <row r="106" spans="1:12" customFormat="1" ht="63.75" x14ac:dyDescent="0.2">
      <c r="A106" s="152" t="s">
        <v>3188</v>
      </c>
      <c r="B106" s="178" t="s">
        <v>3189</v>
      </c>
      <c r="C106" s="178" t="s">
        <v>3190</v>
      </c>
      <c r="D106" s="178" t="s">
        <v>3191</v>
      </c>
      <c r="E106" s="178" t="s">
        <v>3192</v>
      </c>
      <c r="F106" s="203" t="s">
        <v>3193</v>
      </c>
      <c r="G106" s="178" t="s">
        <v>3194</v>
      </c>
      <c r="H106" s="202"/>
      <c r="I106" s="178">
        <v>1.6</v>
      </c>
      <c r="J106" s="178">
        <v>1</v>
      </c>
      <c r="K106" s="202"/>
      <c r="L106" s="178">
        <v>100</v>
      </c>
    </row>
    <row r="107" spans="1:12" ht="63.75" x14ac:dyDescent="0.2">
      <c r="A107" s="152" t="s">
        <v>3195</v>
      </c>
      <c r="B107" s="178" t="s">
        <v>3196</v>
      </c>
      <c r="C107" s="216" t="s">
        <v>3197</v>
      </c>
      <c r="D107" s="216" t="s">
        <v>3198</v>
      </c>
      <c r="E107" s="239"/>
      <c r="F107" s="216" t="s">
        <v>3199</v>
      </c>
      <c r="G107" s="216" t="s">
        <v>3200</v>
      </c>
      <c r="H107" s="216" t="s">
        <v>3201</v>
      </c>
      <c r="I107" s="216">
        <v>0.8</v>
      </c>
      <c r="J107" s="216">
        <v>2</v>
      </c>
      <c r="K107" s="216" t="s">
        <v>3203</v>
      </c>
      <c r="L107" s="216">
        <v>1000</v>
      </c>
    </row>
    <row r="108" spans="1:12" customFormat="1" ht="38.25" x14ac:dyDescent="0.2">
      <c r="A108" s="152" t="s">
        <v>3204</v>
      </c>
      <c r="B108" s="178" t="s">
        <v>3205</v>
      </c>
      <c r="C108" s="178" t="s">
        <v>3206</v>
      </c>
      <c r="D108" s="243" t="s">
        <v>3207</v>
      </c>
      <c r="E108" s="202"/>
      <c r="F108" s="203" t="s">
        <v>3236</v>
      </c>
      <c r="G108" s="178" t="s">
        <v>3238</v>
      </c>
      <c r="H108" s="178" t="s">
        <v>3239</v>
      </c>
      <c r="I108" s="178">
        <v>1</v>
      </c>
      <c r="J108" s="178">
        <v>1</v>
      </c>
      <c r="K108" s="202"/>
      <c r="L108" s="202"/>
    </row>
    <row r="109" spans="1:12" customFormat="1" ht="38.25" x14ac:dyDescent="0.2">
      <c r="A109" s="152" t="s">
        <v>3242</v>
      </c>
      <c r="B109" s="178" t="s">
        <v>3244</v>
      </c>
      <c r="C109" s="178" t="s">
        <v>3246</v>
      </c>
      <c r="D109" s="243" t="s">
        <v>3249</v>
      </c>
      <c r="E109" s="202"/>
      <c r="F109" s="203" t="s">
        <v>3252</v>
      </c>
      <c r="G109" s="178" t="s">
        <v>3253</v>
      </c>
      <c r="H109" s="178" t="s">
        <v>3254</v>
      </c>
      <c r="I109" s="178">
        <v>0.7</v>
      </c>
      <c r="J109" s="178">
        <v>1</v>
      </c>
      <c r="K109" s="202"/>
      <c r="L109" s="178">
        <v>150</v>
      </c>
    </row>
    <row r="110" spans="1:12" customFormat="1" ht="38.25" x14ac:dyDescent="0.2">
      <c r="A110" s="152" t="s">
        <v>3258</v>
      </c>
      <c r="B110" s="178" t="s">
        <v>3259</v>
      </c>
      <c r="C110" s="178" t="s">
        <v>3260</v>
      </c>
      <c r="D110" s="178" t="s">
        <v>3263</v>
      </c>
      <c r="E110" s="178" t="s">
        <v>3264</v>
      </c>
      <c r="F110" s="203" t="s">
        <v>3265</v>
      </c>
      <c r="G110" s="178" t="s">
        <v>3266</v>
      </c>
      <c r="H110" s="202"/>
      <c r="I110" s="178">
        <v>4</v>
      </c>
      <c r="J110" s="178">
        <v>1</v>
      </c>
      <c r="K110" s="202"/>
      <c r="L110" s="178">
        <v>100</v>
      </c>
    </row>
    <row r="111" spans="1:12" customFormat="1" ht="38.25" x14ac:dyDescent="0.2">
      <c r="A111" s="152" t="s">
        <v>3270</v>
      </c>
      <c r="B111" s="178" t="s">
        <v>3272</v>
      </c>
      <c r="C111" s="178" t="s">
        <v>3274</v>
      </c>
      <c r="D111" s="178" t="s">
        <v>3276</v>
      </c>
      <c r="E111" s="178" t="s">
        <v>3277</v>
      </c>
      <c r="F111" s="203" t="s">
        <v>3278</v>
      </c>
      <c r="G111" s="178" t="s">
        <v>3279</v>
      </c>
      <c r="H111" s="202"/>
      <c r="I111" s="178">
        <v>3</v>
      </c>
      <c r="J111" s="178">
        <v>1</v>
      </c>
      <c r="K111" s="202"/>
      <c r="L111" s="178">
        <v>100</v>
      </c>
    </row>
    <row r="112" spans="1:12" customFormat="1" ht="38.25" x14ac:dyDescent="0.2">
      <c r="A112" s="152" t="s">
        <v>3282</v>
      </c>
      <c r="B112" s="178" t="s">
        <v>3284</v>
      </c>
      <c r="C112" s="178" t="s">
        <v>3286</v>
      </c>
      <c r="D112" s="178" t="s">
        <v>3289</v>
      </c>
      <c r="E112" s="178" t="s">
        <v>3290</v>
      </c>
      <c r="F112" s="203" t="s">
        <v>3292</v>
      </c>
      <c r="G112" s="178" t="s">
        <v>3294</v>
      </c>
      <c r="H112" s="202"/>
      <c r="I112" s="178">
        <v>3</v>
      </c>
      <c r="J112" s="178">
        <v>1</v>
      </c>
      <c r="K112" s="202"/>
      <c r="L112" s="178">
        <v>100</v>
      </c>
    </row>
    <row r="113" spans="1:12" customFormat="1" ht="63.75" x14ac:dyDescent="0.2">
      <c r="A113" s="152" t="s">
        <v>3297</v>
      </c>
      <c r="B113" s="178" t="s">
        <v>3299</v>
      </c>
      <c r="C113" s="178" t="s">
        <v>3301</v>
      </c>
      <c r="D113" s="178" t="s">
        <v>3305</v>
      </c>
      <c r="E113" s="202"/>
      <c r="F113" s="203" t="s">
        <v>3306</v>
      </c>
      <c r="G113" s="178" t="s">
        <v>3307</v>
      </c>
      <c r="H113" s="178" t="s">
        <v>3309</v>
      </c>
      <c r="I113" s="178">
        <v>0.3</v>
      </c>
      <c r="J113" s="178">
        <v>1</v>
      </c>
      <c r="K113" s="202"/>
      <c r="L113" s="202"/>
    </row>
    <row r="114" spans="1:12" customFormat="1" ht="38.25" x14ac:dyDescent="0.2">
      <c r="A114" s="152" t="s">
        <v>3313</v>
      </c>
      <c r="B114" s="178" t="s">
        <v>3314</v>
      </c>
      <c r="C114" s="178" t="s">
        <v>3316</v>
      </c>
      <c r="D114" s="178" t="s">
        <v>3317</v>
      </c>
      <c r="E114" s="202"/>
      <c r="F114" s="203" t="s">
        <v>3319</v>
      </c>
      <c r="G114" s="178" t="s">
        <v>3321</v>
      </c>
      <c r="H114" s="216" t="s">
        <v>3322</v>
      </c>
      <c r="I114" s="178">
        <v>0.5</v>
      </c>
      <c r="J114" s="178">
        <v>1</v>
      </c>
      <c r="K114" s="202"/>
      <c r="L114" s="202"/>
    </row>
    <row r="115" spans="1:12" customFormat="1" ht="38.25" x14ac:dyDescent="0.2">
      <c r="A115" s="152" t="s">
        <v>3325</v>
      </c>
      <c r="B115" s="178" t="s">
        <v>3326</v>
      </c>
      <c r="C115" s="178" t="s">
        <v>3329</v>
      </c>
      <c r="D115" s="178" t="s">
        <v>3332</v>
      </c>
      <c r="E115" s="202"/>
      <c r="F115" s="203" t="s">
        <v>3333</v>
      </c>
      <c r="G115" s="178" t="s">
        <v>3334</v>
      </c>
      <c r="H115" s="216" t="s">
        <v>3335</v>
      </c>
      <c r="I115" s="178">
        <v>0.7</v>
      </c>
      <c r="J115" s="178">
        <v>1</v>
      </c>
      <c r="K115" s="202"/>
      <c r="L115" s="202"/>
    </row>
    <row r="116" spans="1:12" customFormat="1" ht="38.25" x14ac:dyDescent="0.2">
      <c r="A116" s="152" t="s">
        <v>3337</v>
      </c>
      <c r="B116" s="178" t="s">
        <v>3339</v>
      </c>
      <c r="C116" s="178" t="s">
        <v>3341</v>
      </c>
      <c r="D116" s="178" t="s">
        <v>3344</v>
      </c>
      <c r="E116" s="178" t="s">
        <v>3345</v>
      </c>
      <c r="F116" s="203" t="s">
        <v>3346</v>
      </c>
      <c r="G116" s="178" t="s">
        <v>3347</v>
      </c>
      <c r="H116" s="202"/>
      <c r="I116" s="178">
        <v>3</v>
      </c>
      <c r="J116" s="178">
        <v>2</v>
      </c>
      <c r="K116" s="178" t="s">
        <v>3349</v>
      </c>
      <c r="L116" s="178">
        <v>100</v>
      </c>
    </row>
    <row r="117" spans="1:12" customFormat="1" ht="38.25" x14ac:dyDescent="0.2">
      <c r="A117" s="152" t="s">
        <v>3353</v>
      </c>
      <c r="B117" s="248" t="s">
        <v>3354</v>
      </c>
      <c r="C117" s="178" t="s">
        <v>3381</v>
      </c>
      <c r="D117" s="178" t="s">
        <v>3384</v>
      </c>
      <c r="E117" s="248" t="s">
        <v>3386</v>
      </c>
      <c r="F117" s="203" t="s">
        <v>3387</v>
      </c>
      <c r="G117" s="178" t="s">
        <v>3388</v>
      </c>
      <c r="H117" s="202"/>
      <c r="I117" s="178">
        <v>3.9</v>
      </c>
      <c r="J117" s="178">
        <v>3</v>
      </c>
      <c r="K117" s="178" t="s">
        <v>3389</v>
      </c>
      <c r="L117" s="202"/>
    </row>
    <row r="118" spans="1:12" customFormat="1" ht="38.25" x14ac:dyDescent="0.2">
      <c r="A118" s="152" t="s">
        <v>3391</v>
      </c>
      <c r="B118" s="178" t="s">
        <v>3393</v>
      </c>
      <c r="C118" s="178" t="s">
        <v>3395</v>
      </c>
      <c r="D118" s="178" t="s">
        <v>3398</v>
      </c>
      <c r="E118" s="178" t="s">
        <v>3399</v>
      </c>
      <c r="F118" s="203" t="s">
        <v>3400</v>
      </c>
      <c r="G118" s="178" t="s">
        <v>3401</v>
      </c>
      <c r="H118" s="202"/>
      <c r="I118" s="178">
        <v>8</v>
      </c>
      <c r="J118" s="178">
        <v>1</v>
      </c>
      <c r="K118" s="202"/>
      <c r="L118" s="178">
        <v>300</v>
      </c>
    </row>
    <row r="119" spans="1:12" ht="63.75" x14ac:dyDescent="0.2">
      <c r="A119" s="152" t="s">
        <v>3404</v>
      </c>
      <c r="B119" s="178" t="s">
        <v>3405</v>
      </c>
      <c r="C119" s="216" t="s">
        <v>3408</v>
      </c>
      <c r="D119" s="216" t="s">
        <v>3410</v>
      </c>
      <c r="E119" s="239"/>
      <c r="F119" s="216" t="s">
        <v>3411</v>
      </c>
      <c r="G119" s="216" t="s">
        <v>3414</v>
      </c>
      <c r="H119" s="216" t="s">
        <v>3415</v>
      </c>
      <c r="I119" s="216">
        <v>0.4</v>
      </c>
      <c r="J119" s="216">
        <v>2</v>
      </c>
      <c r="K119" s="216" t="s">
        <v>3417</v>
      </c>
      <c r="L119" s="239"/>
    </row>
    <row r="120" spans="1:12" ht="63.75" x14ac:dyDescent="0.2">
      <c r="A120" s="152" t="s">
        <v>3419</v>
      </c>
      <c r="B120" s="178" t="s">
        <v>3421</v>
      </c>
      <c r="C120" s="216" t="s">
        <v>3424</v>
      </c>
      <c r="D120" s="216" t="s">
        <v>3427</v>
      </c>
      <c r="E120" s="239"/>
      <c r="F120" s="216" t="s">
        <v>3428</v>
      </c>
      <c r="G120" s="216" t="s">
        <v>3429</v>
      </c>
      <c r="H120" s="216" t="s">
        <v>3430</v>
      </c>
      <c r="I120" s="216">
        <v>0.4</v>
      </c>
      <c r="J120" s="216">
        <v>2</v>
      </c>
      <c r="K120" s="216" t="s">
        <v>3432</v>
      </c>
      <c r="L120" s="239"/>
    </row>
    <row r="121" spans="1:12" ht="63.75" x14ac:dyDescent="0.2">
      <c r="A121" s="152" t="s">
        <v>3434</v>
      </c>
      <c r="B121" s="178" t="s">
        <v>3435</v>
      </c>
      <c r="C121" s="216" t="s">
        <v>3437</v>
      </c>
      <c r="D121" s="216" t="s">
        <v>3440</v>
      </c>
      <c r="E121" s="239"/>
      <c r="F121" s="216" t="s">
        <v>3441</v>
      </c>
      <c r="G121" s="216" t="s">
        <v>3443</v>
      </c>
      <c r="H121" s="216" t="s">
        <v>3444</v>
      </c>
      <c r="I121" s="216">
        <v>0.4</v>
      </c>
      <c r="J121" s="216">
        <v>2</v>
      </c>
      <c r="K121" s="216" t="s">
        <v>3445</v>
      </c>
      <c r="L121" s="239"/>
    </row>
    <row r="122" spans="1:12" ht="63.75" x14ac:dyDescent="0.2">
      <c r="A122" s="152" t="s">
        <v>3448</v>
      </c>
      <c r="B122" s="178" t="s">
        <v>3449</v>
      </c>
      <c r="C122" s="216" t="s">
        <v>3451</v>
      </c>
      <c r="D122" s="216" t="s">
        <v>3454</v>
      </c>
      <c r="E122" s="239"/>
      <c r="F122" s="216" t="s">
        <v>3455</v>
      </c>
      <c r="G122" s="216" t="s">
        <v>3456</v>
      </c>
      <c r="H122" s="216" t="s">
        <v>3457</v>
      </c>
      <c r="I122" s="216">
        <v>0.6</v>
      </c>
      <c r="J122" s="216">
        <v>3</v>
      </c>
      <c r="K122" s="216" t="s">
        <v>3459</v>
      </c>
      <c r="L122" s="239"/>
    </row>
    <row r="123" spans="1:12" customFormat="1" ht="63.75" x14ac:dyDescent="0.2">
      <c r="A123" s="152" t="s">
        <v>3461</v>
      </c>
      <c r="B123" s="178" t="s">
        <v>3464</v>
      </c>
      <c r="C123" s="178" t="s">
        <v>3466</v>
      </c>
      <c r="D123" s="178" t="s">
        <v>3468</v>
      </c>
      <c r="E123" s="178" t="s">
        <v>3469</v>
      </c>
      <c r="F123" s="203" t="s">
        <v>3471</v>
      </c>
      <c r="G123" s="178" t="s">
        <v>3473</v>
      </c>
      <c r="H123" s="202"/>
      <c r="I123" s="178">
        <v>2.2999999999999998</v>
      </c>
      <c r="J123" s="178">
        <v>1</v>
      </c>
      <c r="K123" s="202"/>
      <c r="L123" s="178">
        <v>500</v>
      </c>
    </row>
    <row r="124" spans="1:12" ht="63.75" x14ac:dyDescent="0.2">
      <c r="A124" s="152" t="s">
        <v>3475</v>
      </c>
      <c r="B124" s="178" t="s">
        <v>3476</v>
      </c>
      <c r="C124" s="216" t="s">
        <v>3479</v>
      </c>
      <c r="D124" s="216" t="s">
        <v>3481</v>
      </c>
      <c r="E124" s="239"/>
      <c r="F124" s="216" t="s">
        <v>3483</v>
      </c>
      <c r="G124" s="216" t="s">
        <v>3484</v>
      </c>
      <c r="H124" s="216" t="s">
        <v>3485</v>
      </c>
      <c r="I124" s="216">
        <v>0.8</v>
      </c>
      <c r="J124" s="216">
        <v>2</v>
      </c>
      <c r="K124" s="216" t="s">
        <v>3487</v>
      </c>
      <c r="L124" s="239"/>
    </row>
    <row r="125" spans="1:12" customFormat="1" ht="38.25" x14ac:dyDescent="0.2">
      <c r="A125" s="152" t="s">
        <v>3496</v>
      </c>
      <c r="B125" s="178" t="s">
        <v>3500</v>
      </c>
      <c r="C125" s="178" t="s">
        <v>3506</v>
      </c>
      <c r="D125" s="178" t="s">
        <v>3514</v>
      </c>
      <c r="E125" s="202"/>
      <c r="F125" s="203" t="s">
        <v>3516</v>
      </c>
      <c r="G125" s="178" t="s">
        <v>3519</v>
      </c>
      <c r="H125" s="178" t="s">
        <v>3521</v>
      </c>
      <c r="I125" s="178">
        <v>1.2</v>
      </c>
      <c r="J125" s="178">
        <v>2</v>
      </c>
      <c r="K125" s="216" t="s">
        <v>3524</v>
      </c>
      <c r="L125" s="202"/>
    </row>
    <row r="126" spans="1:12" customFormat="1" ht="38.25" x14ac:dyDescent="0.2">
      <c r="A126" s="152" t="s">
        <v>3533</v>
      </c>
      <c r="B126" s="178" t="s">
        <v>3537</v>
      </c>
      <c r="C126" s="178" t="s">
        <v>3544</v>
      </c>
      <c r="D126" s="178" t="s">
        <v>3552</v>
      </c>
      <c r="E126" s="202"/>
      <c r="F126" s="203" t="s">
        <v>3554</v>
      </c>
      <c r="G126" s="178" t="s">
        <v>3555</v>
      </c>
      <c r="H126" s="178" t="s">
        <v>3558</v>
      </c>
      <c r="I126" s="178">
        <v>0.7</v>
      </c>
      <c r="J126" s="178">
        <v>1</v>
      </c>
      <c r="K126" s="202"/>
      <c r="L126" s="202"/>
    </row>
    <row r="127" spans="1:12" ht="63.75" x14ac:dyDescent="0.2">
      <c r="A127" s="152" t="s">
        <v>3568</v>
      </c>
      <c r="B127" s="178" t="s">
        <v>3572</v>
      </c>
      <c r="C127" s="216" t="s">
        <v>3579</v>
      </c>
      <c r="D127" s="216" t="s">
        <v>3587</v>
      </c>
      <c r="E127" s="239"/>
      <c r="F127" s="216" t="s">
        <v>3590</v>
      </c>
      <c r="G127" s="216" t="s">
        <v>3592</v>
      </c>
      <c r="H127" s="216" t="s">
        <v>3593</v>
      </c>
      <c r="I127" s="216">
        <v>0.7</v>
      </c>
      <c r="J127" s="216">
        <v>2</v>
      </c>
      <c r="K127" s="216" t="s">
        <v>3594</v>
      </c>
      <c r="L127" s="239"/>
    </row>
    <row r="128" spans="1:12" customFormat="1" ht="63.75" x14ac:dyDescent="0.2">
      <c r="A128" s="152" t="s">
        <v>3597</v>
      </c>
      <c r="B128" s="178" t="s">
        <v>3599</v>
      </c>
      <c r="C128" s="178" t="s">
        <v>3602</v>
      </c>
      <c r="D128" s="178" t="s">
        <v>3609</v>
      </c>
      <c r="E128" s="178" t="s">
        <v>3611</v>
      </c>
      <c r="F128" s="203" t="s">
        <v>3614</v>
      </c>
      <c r="G128" s="178" t="s">
        <v>3616</v>
      </c>
      <c r="H128" s="202"/>
      <c r="I128" s="178">
        <v>1.5</v>
      </c>
      <c r="J128" s="178">
        <v>1</v>
      </c>
      <c r="K128" s="202"/>
      <c r="L128" s="178">
        <v>100</v>
      </c>
    </row>
    <row r="129" spans="1:12" customFormat="1" ht="76.5" x14ac:dyDescent="0.2">
      <c r="A129" s="152" t="s">
        <v>3624</v>
      </c>
      <c r="B129" s="178" t="s">
        <v>3628</v>
      </c>
      <c r="C129" s="178" t="s">
        <v>3636</v>
      </c>
      <c r="D129" s="178" t="s">
        <v>3644</v>
      </c>
      <c r="E129" s="178" t="s">
        <v>3647</v>
      </c>
      <c r="F129" s="203" t="s">
        <v>3650</v>
      </c>
      <c r="G129" s="178" t="s">
        <v>3652</v>
      </c>
      <c r="H129" s="202"/>
      <c r="I129" s="178">
        <v>1.5</v>
      </c>
      <c r="J129" s="178">
        <v>1</v>
      </c>
      <c r="K129" s="202"/>
      <c r="L129" s="178">
        <v>100</v>
      </c>
    </row>
    <row r="130" spans="1:12" customFormat="1" ht="63.75" x14ac:dyDescent="0.2">
      <c r="A130" s="152" t="s">
        <v>3660</v>
      </c>
      <c r="B130" s="178" t="s">
        <v>3663</v>
      </c>
      <c r="C130" s="178" t="s">
        <v>3669</v>
      </c>
      <c r="D130" s="178" t="s">
        <v>3675</v>
      </c>
      <c r="E130" s="178" t="s">
        <v>3678</v>
      </c>
      <c r="F130" s="203" t="s">
        <v>3682</v>
      </c>
      <c r="G130" s="178" t="s">
        <v>3685</v>
      </c>
      <c r="H130" s="202"/>
      <c r="I130" s="178">
        <v>1.5</v>
      </c>
      <c r="J130" s="178">
        <v>1</v>
      </c>
      <c r="K130" s="202"/>
      <c r="L130" s="178">
        <v>100</v>
      </c>
    </row>
    <row r="131" spans="1:12" customFormat="1" ht="89.25" x14ac:dyDescent="0.2">
      <c r="A131" s="152" t="s">
        <v>3696</v>
      </c>
      <c r="B131" s="178" t="s">
        <v>3697</v>
      </c>
      <c r="C131" s="178" t="s">
        <v>3700</v>
      </c>
      <c r="D131" s="178" t="s">
        <v>3703</v>
      </c>
      <c r="E131" s="178" t="s">
        <v>3704</v>
      </c>
      <c r="F131" s="203" t="s">
        <v>3705</v>
      </c>
      <c r="G131" s="178" t="s">
        <v>3706</v>
      </c>
      <c r="H131" s="202"/>
      <c r="I131" s="178">
        <v>3</v>
      </c>
      <c r="J131" s="178">
        <v>1</v>
      </c>
      <c r="K131" s="202"/>
      <c r="L131" s="178">
        <v>100</v>
      </c>
    </row>
    <row r="132" spans="1:12" customFormat="1" ht="114.75" x14ac:dyDescent="0.2">
      <c r="A132" s="152" t="s">
        <v>3709</v>
      </c>
      <c r="B132" s="178" t="s">
        <v>3710</v>
      </c>
      <c r="C132" s="178" t="s">
        <v>3713</v>
      </c>
      <c r="D132" s="178" t="s">
        <v>3714</v>
      </c>
      <c r="E132" s="178" t="s">
        <v>3715</v>
      </c>
      <c r="F132" s="203" t="s">
        <v>3717</v>
      </c>
      <c r="G132" s="178" t="s">
        <v>3719</v>
      </c>
      <c r="H132" s="202"/>
      <c r="I132" s="178">
        <v>3</v>
      </c>
      <c r="J132" s="178">
        <v>1</v>
      </c>
      <c r="K132" s="202"/>
      <c r="L132" s="178">
        <v>100</v>
      </c>
    </row>
    <row r="133" spans="1:12" customFormat="1" ht="76.5" x14ac:dyDescent="0.2">
      <c r="A133" s="152" t="s">
        <v>3721</v>
      </c>
      <c r="B133" s="178" t="s">
        <v>3723</v>
      </c>
      <c r="C133" s="178" t="s">
        <v>3726</v>
      </c>
      <c r="D133" s="178" t="s">
        <v>3728</v>
      </c>
      <c r="E133" s="202"/>
      <c r="F133" s="203" t="s">
        <v>3729</v>
      </c>
      <c r="G133" s="178" t="s">
        <v>3731</v>
      </c>
      <c r="H133" s="178" t="s">
        <v>3732</v>
      </c>
      <c r="I133" s="178">
        <v>0.3</v>
      </c>
      <c r="J133" s="202"/>
      <c r="K133" s="202"/>
      <c r="L133" s="202"/>
    </row>
    <row r="134" spans="1:12" customFormat="1" ht="38.25" x14ac:dyDescent="0.2">
      <c r="A134" s="152" t="s">
        <v>3735</v>
      </c>
      <c r="B134" s="178" t="s">
        <v>3736</v>
      </c>
      <c r="C134" s="178" t="s">
        <v>3739</v>
      </c>
      <c r="D134" s="178" t="s">
        <v>3741</v>
      </c>
      <c r="E134" s="178" t="s">
        <v>3742</v>
      </c>
      <c r="F134" s="203" t="s">
        <v>3743</v>
      </c>
      <c r="G134" s="178" t="s">
        <v>3744</v>
      </c>
      <c r="H134" s="202"/>
      <c r="I134" s="178">
        <v>6.3</v>
      </c>
      <c r="J134" s="178">
        <v>2</v>
      </c>
      <c r="K134" s="178" t="s">
        <v>3746</v>
      </c>
      <c r="L134" s="178">
        <v>200</v>
      </c>
    </row>
    <row r="135" spans="1:12" customFormat="1" ht="38.25" x14ac:dyDescent="0.2">
      <c r="A135" s="152" t="s">
        <v>3748</v>
      </c>
      <c r="B135" s="178" t="s">
        <v>3750</v>
      </c>
      <c r="C135" s="178" t="s">
        <v>3752</v>
      </c>
      <c r="D135" s="178" t="s">
        <v>3755</v>
      </c>
      <c r="E135" s="202"/>
      <c r="F135" s="203" t="s">
        <v>3756</v>
      </c>
      <c r="G135" s="178" t="s">
        <v>3757</v>
      </c>
      <c r="H135" s="216" t="s">
        <v>3758</v>
      </c>
      <c r="I135" s="178">
        <v>0.5</v>
      </c>
      <c r="J135" s="178">
        <v>1</v>
      </c>
      <c r="K135" s="202"/>
      <c r="L135" s="202"/>
    </row>
    <row r="136" spans="1:12" customFormat="1" ht="76.5" x14ac:dyDescent="0.2">
      <c r="A136" s="152" t="s">
        <v>3762</v>
      </c>
      <c r="B136" s="178" t="s">
        <v>3763</v>
      </c>
      <c r="C136" s="178" t="s">
        <v>3765</v>
      </c>
      <c r="D136" s="178" t="s">
        <v>3768</v>
      </c>
      <c r="E136" s="202"/>
      <c r="F136" s="203" t="s">
        <v>3769</v>
      </c>
      <c r="G136" s="178" t="s">
        <v>3771</v>
      </c>
      <c r="H136" s="178" t="s">
        <v>3774</v>
      </c>
      <c r="I136" s="178">
        <v>0.3</v>
      </c>
      <c r="J136" s="178">
        <v>1</v>
      </c>
      <c r="K136" s="202"/>
      <c r="L136" s="202"/>
    </row>
    <row r="137" spans="1:12" customFormat="1" ht="63.75" x14ac:dyDescent="0.2">
      <c r="A137" s="152" t="s">
        <v>3776</v>
      </c>
      <c r="B137" s="178" t="s">
        <v>3777</v>
      </c>
      <c r="C137" s="178" t="s">
        <v>3779</v>
      </c>
      <c r="D137" s="178" t="s">
        <v>3782</v>
      </c>
      <c r="E137" s="202"/>
      <c r="F137" s="203" t="s">
        <v>3783</v>
      </c>
      <c r="G137" s="178" t="s">
        <v>3784</v>
      </c>
      <c r="H137" s="178" t="s">
        <v>3786</v>
      </c>
      <c r="I137" s="178">
        <v>0.3</v>
      </c>
      <c r="J137" s="178">
        <v>1</v>
      </c>
      <c r="K137" s="202"/>
      <c r="L137" s="202"/>
    </row>
    <row r="138" spans="1:12" ht="63.75" x14ac:dyDescent="0.2">
      <c r="A138" s="152" t="s">
        <v>3787</v>
      </c>
      <c r="B138" s="178" t="s">
        <v>3788</v>
      </c>
      <c r="C138" s="216" t="s">
        <v>3790</v>
      </c>
      <c r="D138" s="216" t="s">
        <v>3793</v>
      </c>
      <c r="E138" s="239"/>
      <c r="F138" s="216" t="s">
        <v>3795</v>
      </c>
      <c r="G138" s="216" t="s">
        <v>3796</v>
      </c>
      <c r="H138" s="216" t="s">
        <v>3798</v>
      </c>
      <c r="I138" s="216">
        <v>0.5</v>
      </c>
      <c r="J138" s="216">
        <v>2</v>
      </c>
      <c r="K138" s="216" t="s">
        <v>3800</v>
      </c>
      <c r="L138" s="239"/>
    </row>
    <row r="139" spans="1:12" customFormat="1" ht="89.25" x14ac:dyDescent="0.2">
      <c r="A139" s="152" t="s">
        <v>3804</v>
      </c>
      <c r="B139" s="178" t="s">
        <v>3806</v>
      </c>
      <c r="C139" s="178" t="s">
        <v>3808</v>
      </c>
      <c r="D139" s="178" t="s">
        <v>3811</v>
      </c>
      <c r="E139" s="202"/>
      <c r="F139" s="203" t="s">
        <v>3813</v>
      </c>
      <c r="G139" s="178" t="s">
        <v>3814</v>
      </c>
      <c r="H139" s="178" t="s">
        <v>3817</v>
      </c>
      <c r="I139" s="178">
        <v>0.3</v>
      </c>
      <c r="J139" s="178">
        <v>1</v>
      </c>
      <c r="K139" s="202"/>
      <c r="L139" s="202"/>
    </row>
    <row r="140" spans="1:12" customFormat="1" ht="76.5" x14ac:dyDescent="0.2">
      <c r="A140" s="152" t="s">
        <v>3824</v>
      </c>
      <c r="B140" s="178" t="s">
        <v>3825</v>
      </c>
      <c r="C140" s="178" t="s">
        <v>3831</v>
      </c>
      <c r="D140" s="178" t="s">
        <v>3837</v>
      </c>
      <c r="E140" s="202"/>
      <c r="F140" s="203" t="s">
        <v>3839</v>
      </c>
      <c r="G140" s="178" t="s">
        <v>3841</v>
      </c>
      <c r="H140" s="178" t="s">
        <v>3843</v>
      </c>
      <c r="I140" s="178">
        <v>0.5</v>
      </c>
      <c r="J140" s="178">
        <v>2</v>
      </c>
      <c r="K140" s="178" t="s">
        <v>3844</v>
      </c>
      <c r="L140" s="202"/>
    </row>
    <row r="141" spans="1:12" customFormat="1" ht="38.25" x14ac:dyDescent="0.2">
      <c r="A141" s="152" t="s">
        <v>3848</v>
      </c>
      <c r="B141" s="178" t="s">
        <v>3851</v>
      </c>
      <c r="C141" s="178" t="s">
        <v>3854</v>
      </c>
      <c r="D141" s="178" t="s">
        <v>3858</v>
      </c>
      <c r="E141" s="178" t="s">
        <v>3859</v>
      </c>
      <c r="F141" s="203" t="s">
        <v>3861</v>
      </c>
      <c r="G141" s="178" t="s">
        <v>3863</v>
      </c>
      <c r="H141" s="202"/>
      <c r="I141" s="178">
        <v>6</v>
      </c>
      <c r="J141" s="178">
        <v>1</v>
      </c>
      <c r="K141" s="202"/>
      <c r="L141" s="178">
        <v>100</v>
      </c>
    </row>
    <row r="142" spans="1:12" ht="63.75" x14ac:dyDescent="0.2">
      <c r="A142" s="183" t="s">
        <v>3868</v>
      </c>
      <c r="B142" s="262" t="s">
        <v>3870</v>
      </c>
      <c r="C142" s="205" t="s">
        <v>4004</v>
      </c>
      <c r="D142" s="205" t="s">
        <v>4013</v>
      </c>
      <c r="E142" s="267"/>
      <c r="F142" s="270" t="s">
        <v>4097</v>
      </c>
      <c r="G142" s="205" t="s">
        <v>4132</v>
      </c>
      <c r="H142" s="272" t="s">
        <v>4134</v>
      </c>
      <c r="I142" s="205">
        <v>2</v>
      </c>
      <c r="J142" s="205">
        <v>1</v>
      </c>
      <c r="K142" s="267"/>
      <c r="L142" s="205">
        <v>100</v>
      </c>
    </row>
    <row r="143" spans="1:12" customFormat="1" ht="38.25" x14ac:dyDescent="0.2">
      <c r="A143" s="183" t="s">
        <v>4168</v>
      </c>
      <c r="B143" s="262" t="s">
        <v>4170</v>
      </c>
      <c r="C143" s="205" t="s">
        <v>4174</v>
      </c>
      <c r="D143" s="205" t="s">
        <v>4176</v>
      </c>
      <c r="E143" s="267"/>
      <c r="F143" s="273"/>
      <c r="G143" s="205" t="s">
        <v>4195</v>
      </c>
      <c r="H143" s="262" t="s">
        <v>4198</v>
      </c>
      <c r="I143" s="274">
        <v>0.3</v>
      </c>
      <c r="J143" s="267"/>
      <c r="K143" s="267"/>
      <c r="L143" s="267"/>
    </row>
    <row r="144" spans="1:12" customFormat="1" ht="38.25" x14ac:dyDescent="0.2">
      <c r="A144" s="183" t="s">
        <v>4237</v>
      </c>
      <c r="B144" s="262" t="s">
        <v>4238</v>
      </c>
      <c r="C144" s="205" t="s">
        <v>4240</v>
      </c>
      <c r="D144" s="205" t="s">
        <v>4241</v>
      </c>
      <c r="E144" s="267"/>
      <c r="F144" s="270" t="s">
        <v>4242</v>
      </c>
      <c r="G144" s="205" t="s">
        <v>4243</v>
      </c>
      <c r="H144" s="262" t="s">
        <v>4244</v>
      </c>
      <c r="I144" s="274">
        <v>0.5</v>
      </c>
      <c r="J144" s="274">
        <v>2</v>
      </c>
      <c r="K144" s="262" t="s">
        <v>4245</v>
      </c>
      <c r="L144" s="267"/>
    </row>
    <row r="145" spans="1:12" customFormat="1" ht="51" x14ac:dyDescent="0.2">
      <c r="A145" s="183" t="s">
        <v>4246</v>
      </c>
      <c r="B145" s="262" t="s">
        <v>4247</v>
      </c>
      <c r="C145" s="205" t="s">
        <v>4248</v>
      </c>
      <c r="D145" s="205" t="s">
        <v>4249</v>
      </c>
      <c r="E145" s="267"/>
      <c r="F145" s="270" t="s">
        <v>4250</v>
      </c>
      <c r="G145" s="205" t="s">
        <v>4251</v>
      </c>
      <c r="H145" s="262" t="s">
        <v>4252</v>
      </c>
      <c r="I145" s="274">
        <v>1.25</v>
      </c>
      <c r="J145" s="274">
        <v>2</v>
      </c>
      <c r="K145" s="262" t="s">
        <v>4253</v>
      </c>
      <c r="L145" s="267"/>
    </row>
    <row r="146" spans="1:12" customFormat="1" ht="38.25" x14ac:dyDescent="0.2">
      <c r="A146" s="183" t="s">
        <v>4254</v>
      </c>
      <c r="B146" s="185" t="s">
        <v>4255</v>
      </c>
      <c r="C146" s="205" t="s">
        <v>4256</v>
      </c>
      <c r="D146" s="205" t="s">
        <v>4257</v>
      </c>
      <c r="E146" s="267"/>
      <c r="F146" s="270" t="s">
        <v>4258</v>
      </c>
      <c r="G146" s="205" t="s">
        <v>4259</v>
      </c>
      <c r="H146" s="262" t="s">
        <v>4260</v>
      </c>
      <c r="I146" s="274">
        <v>0.38</v>
      </c>
      <c r="J146" s="274">
        <v>2</v>
      </c>
      <c r="K146" s="262" t="s">
        <v>4261</v>
      </c>
      <c r="L146" s="267"/>
    </row>
    <row r="147" spans="1:12" customFormat="1" ht="38.25" x14ac:dyDescent="0.2">
      <c r="A147" s="183" t="s">
        <v>4262</v>
      </c>
      <c r="B147" s="262" t="s">
        <v>4263</v>
      </c>
      <c r="C147" s="205" t="s">
        <v>4264</v>
      </c>
      <c r="D147" s="205" t="s">
        <v>4265</v>
      </c>
      <c r="E147" s="267"/>
      <c r="F147" s="270" t="s">
        <v>4266</v>
      </c>
      <c r="G147" s="205" t="s">
        <v>4267</v>
      </c>
      <c r="H147" s="262" t="s">
        <v>4268</v>
      </c>
      <c r="I147" s="274">
        <v>0.38</v>
      </c>
      <c r="J147" s="274">
        <v>2</v>
      </c>
      <c r="K147" s="262" t="s">
        <v>4269</v>
      </c>
      <c r="L147" s="267"/>
    </row>
    <row r="148" spans="1:12" customFormat="1" ht="63.75" x14ac:dyDescent="0.2">
      <c r="A148" s="183" t="s">
        <v>4270</v>
      </c>
      <c r="B148" s="262" t="s">
        <v>4271</v>
      </c>
      <c r="C148" s="205" t="s">
        <v>4272</v>
      </c>
      <c r="D148" s="205" t="s">
        <v>4273</v>
      </c>
      <c r="E148" s="267"/>
      <c r="F148" s="270" t="s">
        <v>4274</v>
      </c>
      <c r="G148" s="205" t="s">
        <v>4275</v>
      </c>
      <c r="H148" s="262" t="s">
        <v>4276</v>
      </c>
      <c r="I148" s="274">
        <v>0.25</v>
      </c>
      <c r="J148" s="274">
        <v>2</v>
      </c>
      <c r="K148" s="262" t="s">
        <v>4277</v>
      </c>
      <c r="L148" s="267"/>
    </row>
    <row r="149" spans="1:12" customFormat="1" ht="76.5" x14ac:dyDescent="0.2">
      <c r="A149" s="183" t="s">
        <v>4279</v>
      </c>
      <c r="B149" s="262" t="s">
        <v>4280</v>
      </c>
      <c r="C149" s="205" t="s">
        <v>4282</v>
      </c>
      <c r="D149" s="205" t="s">
        <v>4283</v>
      </c>
      <c r="E149" s="267"/>
      <c r="F149" s="270" t="s">
        <v>4284</v>
      </c>
      <c r="G149" s="205" t="s">
        <v>4285</v>
      </c>
      <c r="H149" s="262" t="s">
        <v>4286</v>
      </c>
      <c r="I149" s="274">
        <v>0.25</v>
      </c>
      <c r="J149" s="274">
        <v>2</v>
      </c>
      <c r="K149" s="262" t="s">
        <v>4287</v>
      </c>
      <c r="L149" s="267"/>
    </row>
    <row r="150" spans="1:12" customFormat="1" ht="38.25" x14ac:dyDescent="0.2">
      <c r="A150" s="183" t="s">
        <v>4288</v>
      </c>
      <c r="B150" s="262" t="s">
        <v>4289</v>
      </c>
      <c r="C150" s="205" t="s">
        <v>4290</v>
      </c>
      <c r="D150" s="205" t="s">
        <v>4291</v>
      </c>
      <c r="E150" s="205" t="s">
        <v>4292</v>
      </c>
      <c r="F150" s="270" t="s">
        <v>4293</v>
      </c>
      <c r="G150" s="205" t="s">
        <v>4294</v>
      </c>
      <c r="H150" s="267"/>
      <c r="I150" s="274">
        <v>23</v>
      </c>
      <c r="J150" s="274">
        <v>2</v>
      </c>
      <c r="K150" s="262" t="s">
        <v>4295</v>
      </c>
      <c r="L150" s="267"/>
    </row>
    <row r="151" spans="1:12" customFormat="1" ht="63.75" x14ac:dyDescent="0.2">
      <c r="A151" s="183" t="s">
        <v>4296</v>
      </c>
      <c r="B151" s="262" t="s">
        <v>4297</v>
      </c>
      <c r="C151" s="205" t="s">
        <v>4298</v>
      </c>
      <c r="D151" s="205" t="s">
        <v>4300</v>
      </c>
      <c r="E151" s="267"/>
      <c r="F151" s="270" t="s">
        <v>4301</v>
      </c>
      <c r="G151" s="205" t="s">
        <v>4302</v>
      </c>
      <c r="H151" s="262" t="s">
        <v>4304</v>
      </c>
      <c r="I151" s="274">
        <v>0.3</v>
      </c>
      <c r="J151" s="274">
        <v>2</v>
      </c>
      <c r="K151" s="262" t="s">
        <v>4305</v>
      </c>
      <c r="L151" s="267"/>
    </row>
    <row r="152" spans="1:12" customFormat="1" ht="38.25" x14ac:dyDescent="0.2">
      <c r="A152" s="183" t="s">
        <v>4306</v>
      </c>
      <c r="B152" s="262" t="s">
        <v>4307</v>
      </c>
      <c r="C152" s="205" t="s">
        <v>4308</v>
      </c>
      <c r="D152" s="205" t="s">
        <v>4309</v>
      </c>
      <c r="E152" s="267"/>
      <c r="F152" s="270" t="s">
        <v>4310</v>
      </c>
      <c r="G152" s="205" t="s">
        <v>4311</v>
      </c>
      <c r="H152" s="262" t="s">
        <v>4312</v>
      </c>
      <c r="I152" s="274">
        <v>0.5</v>
      </c>
      <c r="J152" s="274">
        <v>2</v>
      </c>
      <c r="K152" s="262" t="s">
        <v>4313</v>
      </c>
      <c r="L152" s="267"/>
    </row>
    <row r="153" spans="1:12" customFormat="1" ht="63.75" x14ac:dyDescent="0.2">
      <c r="A153" s="183" t="s">
        <v>4314</v>
      </c>
      <c r="B153" s="262" t="s">
        <v>4315</v>
      </c>
      <c r="C153" s="205" t="s">
        <v>4316</v>
      </c>
      <c r="D153" s="205" t="s">
        <v>4317</v>
      </c>
      <c r="E153" s="267"/>
      <c r="F153" s="270" t="s">
        <v>4318</v>
      </c>
      <c r="G153" s="205" t="s">
        <v>4319</v>
      </c>
      <c r="H153" s="262" t="s">
        <v>4320</v>
      </c>
      <c r="I153" s="274">
        <v>0.7</v>
      </c>
      <c r="J153" s="274">
        <v>2</v>
      </c>
      <c r="K153" s="262" t="s">
        <v>4321</v>
      </c>
      <c r="L153" s="267"/>
    </row>
    <row r="154" spans="1:12" customFormat="1" ht="38.25" x14ac:dyDescent="0.2">
      <c r="A154" s="183" t="s">
        <v>4322</v>
      </c>
      <c r="B154" s="262" t="s">
        <v>4323</v>
      </c>
      <c r="C154" s="205" t="s">
        <v>4324</v>
      </c>
      <c r="D154" s="205" t="s">
        <v>4325</v>
      </c>
      <c r="E154" s="267"/>
      <c r="F154" s="270" t="s">
        <v>4326</v>
      </c>
      <c r="G154" s="205" t="s">
        <v>4327</v>
      </c>
      <c r="H154" s="262" t="s">
        <v>4328</v>
      </c>
      <c r="I154" s="274">
        <v>0.7</v>
      </c>
      <c r="J154" s="274">
        <v>2</v>
      </c>
      <c r="K154" s="262" t="s">
        <v>4330</v>
      </c>
      <c r="L154" s="267"/>
    </row>
    <row r="155" spans="1:12" customFormat="1" ht="51" x14ac:dyDescent="0.2">
      <c r="A155" s="183" t="s">
        <v>4331</v>
      </c>
      <c r="B155" s="262" t="s">
        <v>4332</v>
      </c>
      <c r="C155" s="205" t="s">
        <v>4333</v>
      </c>
      <c r="D155" s="205" t="s">
        <v>4334</v>
      </c>
      <c r="E155" s="267"/>
      <c r="F155" s="270" t="s">
        <v>4335</v>
      </c>
      <c r="G155" s="205" t="s">
        <v>4337</v>
      </c>
      <c r="H155" s="262" t="s">
        <v>4338</v>
      </c>
      <c r="I155" s="274">
        <v>0.3</v>
      </c>
      <c r="J155" s="274">
        <v>2</v>
      </c>
      <c r="K155" s="262" t="s">
        <v>4339</v>
      </c>
      <c r="L155" s="267"/>
    </row>
    <row r="156" spans="1:12" customFormat="1" ht="38.25" x14ac:dyDescent="0.2">
      <c r="A156" s="183" t="s">
        <v>4340</v>
      </c>
      <c r="B156" s="262" t="s">
        <v>4341</v>
      </c>
      <c r="C156" s="205" t="s">
        <v>4342</v>
      </c>
      <c r="D156" s="205" t="s">
        <v>4343</v>
      </c>
      <c r="E156" s="267"/>
      <c r="F156" s="270" t="s">
        <v>4344</v>
      </c>
      <c r="G156" s="267"/>
      <c r="H156" s="262" t="s">
        <v>4345</v>
      </c>
      <c r="I156" s="274">
        <v>0.7</v>
      </c>
      <c r="J156" s="274">
        <v>2</v>
      </c>
      <c r="K156" s="262" t="s">
        <v>4346</v>
      </c>
      <c r="L156" s="267"/>
    </row>
    <row r="157" spans="1:12" customFormat="1" ht="63.75" x14ac:dyDescent="0.2">
      <c r="A157" s="183" t="s">
        <v>4347</v>
      </c>
      <c r="B157" s="262" t="s">
        <v>4348</v>
      </c>
      <c r="C157" s="205" t="s">
        <v>4350</v>
      </c>
      <c r="D157" s="205" t="s">
        <v>4351</v>
      </c>
      <c r="E157" s="267"/>
      <c r="F157" s="270" t="s">
        <v>4352</v>
      </c>
      <c r="G157" s="205" t="s">
        <v>4353</v>
      </c>
      <c r="H157" s="262" t="s">
        <v>4354</v>
      </c>
      <c r="I157" s="274">
        <v>0.81</v>
      </c>
      <c r="J157" s="274">
        <v>3</v>
      </c>
      <c r="K157" s="262" t="s">
        <v>4355</v>
      </c>
      <c r="L157" s="267"/>
    </row>
    <row r="158" spans="1:12" customFormat="1" ht="38.25" x14ac:dyDescent="0.2">
      <c r="A158" s="183" t="s">
        <v>4356</v>
      </c>
      <c r="B158" s="262" t="s">
        <v>4357</v>
      </c>
      <c r="C158" s="205" t="s">
        <v>4358</v>
      </c>
      <c r="D158" s="205" t="s">
        <v>4359</v>
      </c>
      <c r="E158" s="267"/>
      <c r="F158" s="270" t="s">
        <v>4360</v>
      </c>
      <c r="G158" s="205" t="s">
        <v>4361</v>
      </c>
      <c r="H158" s="262" t="s">
        <v>4362</v>
      </c>
      <c r="I158" s="274">
        <v>0.62</v>
      </c>
      <c r="J158" s="267"/>
      <c r="K158" s="267"/>
      <c r="L158" s="267"/>
    </row>
    <row r="159" spans="1:12" customFormat="1" ht="51" x14ac:dyDescent="0.2">
      <c r="A159" s="183" t="s">
        <v>4363</v>
      </c>
      <c r="B159" s="262" t="s">
        <v>4364</v>
      </c>
      <c r="C159" s="205" t="s">
        <v>4365</v>
      </c>
      <c r="D159" s="205" t="s">
        <v>4366</v>
      </c>
      <c r="E159" s="267"/>
      <c r="F159" s="270" t="s">
        <v>4367</v>
      </c>
      <c r="G159" s="205" t="s">
        <v>4368</v>
      </c>
      <c r="H159" s="262" t="s">
        <v>4369</v>
      </c>
      <c r="I159" s="274">
        <v>0.6</v>
      </c>
      <c r="J159" s="274">
        <v>2</v>
      </c>
      <c r="K159" s="262" t="s">
        <v>4370</v>
      </c>
      <c r="L159" s="267"/>
    </row>
    <row r="160" spans="1:12" customFormat="1" ht="63.75" x14ac:dyDescent="0.2">
      <c r="A160" s="183" t="s">
        <v>4371</v>
      </c>
      <c r="B160" s="262" t="s">
        <v>4372</v>
      </c>
      <c r="C160" s="205" t="s">
        <v>4373</v>
      </c>
      <c r="D160" s="205" t="s">
        <v>4374</v>
      </c>
      <c r="E160" s="267"/>
      <c r="F160" s="270" t="s">
        <v>4376</v>
      </c>
      <c r="G160" s="205" t="s">
        <v>4377</v>
      </c>
      <c r="H160" s="262" t="s">
        <v>4378</v>
      </c>
      <c r="I160" s="274">
        <v>0.63</v>
      </c>
      <c r="J160" s="274">
        <v>2</v>
      </c>
      <c r="K160" s="262" t="s">
        <v>4379</v>
      </c>
      <c r="L160" s="267"/>
    </row>
    <row r="161" spans="1:12" customFormat="1" ht="63.75" x14ac:dyDescent="0.2">
      <c r="A161" s="183" t="s">
        <v>4382</v>
      </c>
      <c r="B161" s="262" t="s">
        <v>4384</v>
      </c>
      <c r="C161" s="205" t="s">
        <v>4386</v>
      </c>
      <c r="D161" s="205" t="s">
        <v>4387</v>
      </c>
      <c r="E161" s="267"/>
      <c r="F161" s="270" t="s">
        <v>4388</v>
      </c>
      <c r="G161" s="205" t="s">
        <v>4389</v>
      </c>
      <c r="H161" s="262" t="s">
        <v>4390</v>
      </c>
      <c r="I161" s="274">
        <v>0.8</v>
      </c>
      <c r="J161" s="267"/>
      <c r="K161" s="267"/>
      <c r="L161" s="267"/>
    </row>
    <row r="162" spans="1:12" ht="63.75" x14ac:dyDescent="0.2">
      <c r="A162" s="183" t="s">
        <v>4391</v>
      </c>
      <c r="B162" s="262" t="s">
        <v>4393</v>
      </c>
      <c r="C162" s="205" t="s">
        <v>4394</v>
      </c>
      <c r="D162" s="205" t="s">
        <v>4395</v>
      </c>
      <c r="E162" s="267"/>
      <c r="F162" s="270" t="s">
        <v>4396</v>
      </c>
      <c r="G162" s="205" t="s">
        <v>4397</v>
      </c>
      <c r="H162" s="272" t="s">
        <v>4398</v>
      </c>
      <c r="I162" s="274">
        <v>0.7</v>
      </c>
      <c r="J162" s="267"/>
      <c r="K162" s="267"/>
      <c r="L162" s="267"/>
    </row>
    <row r="163" spans="1:12" customFormat="1" ht="76.5" x14ac:dyDescent="0.2">
      <c r="A163" s="183" t="s">
        <v>4399</v>
      </c>
      <c r="B163" s="262" t="s">
        <v>4400</v>
      </c>
      <c r="C163" s="205" t="s">
        <v>4401</v>
      </c>
      <c r="D163" s="205" t="s">
        <v>4402</v>
      </c>
      <c r="E163" s="267"/>
      <c r="F163" s="270" t="s">
        <v>4403</v>
      </c>
      <c r="G163" s="205" t="s">
        <v>4404</v>
      </c>
      <c r="H163" s="262" t="s">
        <v>4405</v>
      </c>
      <c r="I163" s="274">
        <v>0.5</v>
      </c>
      <c r="J163" s="274">
        <v>2</v>
      </c>
      <c r="K163" s="262" t="s">
        <v>4406</v>
      </c>
      <c r="L163" s="267"/>
    </row>
    <row r="164" spans="1:12" customFormat="1" ht="76.5" x14ac:dyDescent="0.2">
      <c r="A164" s="183" t="s">
        <v>4411</v>
      </c>
      <c r="B164" s="262" t="s">
        <v>4413</v>
      </c>
      <c r="C164" s="205" t="s">
        <v>4416</v>
      </c>
      <c r="D164" s="205" t="s">
        <v>4420</v>
      </c>
      <c r="E164" s="267"/>
      <c r="F164" s="270" t="s">
        <v>4422</v>
      </c>
      <c r="G164" s="205" t="s">
        <v>4423</v>
      </c>
      <c r="H164" s="262" t="s">
        <v>4426</v>
      </c>
      <c r="I164" s="274">
        <v>0.5</v>
      </c>
      <c r="J164" s="274">
        <v>2</v>
      </c>
      <c r="K164" s="262" t="s">
        <v>4428</v>
      </c>
      <c r="L164" s="267"/>
    </row>
    <row r="165" spans="1:12" customFormat="1" ht="38.25" x14ac:dyDescent="0.2">
      <c r="A165" s="183" t="s">
        <v>4432</v>
      </c>
      <c r="B165" s="262" t="s">
        <v>4434</v>
      </c>
      <c r="C165" s="205" t="s">
        <v>4435</v>
      </c>
      <c r="D165" s="205" t="s">
        <v>4437</v>
      </c>
      <c r="E165" s="267"/>
      <c r="F165" s="270" t="s">
        <v>4438</v>
      </c>
      <c r="G165" s="205" t="s">
        <v>4439</v>
      </c>
      <c r="H165" s="262" t="s">
        <v>4440</v>
      </c>
      <c r="I165" s="274">
        <v>0.7</v>
      </c>
      <c r="J165" s="267"/>
      <c r="K165" s="267"/>
      <c r="L165" s="267"/>
    </row>
    <row r="166" spans="1:12" customFormat="1" ht="51" x14ac:dyDescent="0.2">
      <c r="A166" s="183" t="s">
        <v>4445</v>
      </c>
      <c r="B166" s="262" t="s">
        <v>4447</v>
      </c>
      <c r="C166" s="205" t="s">
        <v>4450</v>
      </c>
      <c r="D166" s="205" t="s">
        <v>4453</v>
      </c>
      <c r="E166" s="267"/>
      <c r="F166" s="270" t="s">
        <v>4454</v>
      </c>
      <c r="G166" s="205" t="s">
        <v>4455</v>
      </c>
      <c r="H166" s="262" t="s">
        <v>4456</v>
      </c>
      <c r="I166" s="274">
        <v>0.8</v>
      </c>
      <c r="J166" s="267"/>
      <c r="K166" s="267"/>
      <c r="L166" s="267"/>
    </row>
    <row r="167" spans="1:12" customFormat="1" ht="51" x14ac:dyDescent="0.2">
      <c r="A167" s="183" t="s">
        <v>4457</v>
      </c>
      <c r="B167" s="262" t="s">
        <v>4458</v>
      </c>
      <c r="C167" s="205" t="s">
        <v>4459</v>
      </c>
      <c r="D167" s="205" t="s">
        <v>4461</v>
      </c>
      <c r="E167" s="267"/>
      <c r="F167" s="270" t="s">
        <v>4462</v>
      </c>
      <c r="G167" s="205" t="s">
        <v>4463</v>
      </c>
      <c r="H167" s="262" t="s">
        <v>4464</v>
      </c>
      <c r="I167" s="274">
        <v>0.5</v>
      </c>
      <c r="J167" s="267"/>
      <c r="K167" s="267"/>
      <c r="L167" s="267"/>
    </row>
    <row r="168" spans="1:12" customFormat="1" ht="38.25" x14ac:dyDescent="0.2">
      <c r="A168" s="183" t="s">
        <v>4465</v>
      </c>
      <c r="B168" s="262" t="s">
        <v>4466</v>
      </c>
      <c r="C168" s="205" t="s">
        <v>4467</v>
      </c>
      <c r="D168" s="205" t="s">
        <v>4468</v>
      </c>
      <c r="E168" s="267"/>
      <c r="F168" s="270" t="s">
        <v>4469</v>
      </c>
      <c r="G168" s="205" t="s">
        <v>4470</v>
      </c>
      <c r="H168" s="262" t="s">
        <v>4471</v>
      </c>
      <c r="I168" s="274">
        <v>0.7</v>
      </c>
      <c r="J168" s="267"/>
      <c r="K168" s="267"/>
      <c r="L168" s="267"/>
    </row>
    <row r="169" spans="1:12" customFormat="1" ht="63.75" x14ac:dyDescent="0.2">
      <c r="A169" s="183" t="s">
        <v>4472</v>
      </c>
      <c r="B169" s="262" t="s">
        <v>4473</v>
      </c>
      <c r="C169" s="205" t="s">
        <v>4474</v>
      </c>
      <c r="D169" s="205" t="s">
        <v>4475</v>
      </c>
      <c r="E169" s="267"/>
      <c r="F169" s="270" t="s">
        <v>4476</v>
      </c>
      <c r="G169" s="205" t="s">
        <v>4477</v>
      </c>
      <c r="H169" s="262" t="s">
        <v>4478</v>
      </c>
      <c r="I169" s="274">
        <v>0.8</v>
      </c>
      <c r="J169" s="267"/>
      <c r="K169" s="267"/>
      <c r="L169" s="267"/>
    </row>
    <row r="170" spans="1:12" customFormat="1" ht="51" x14ac:dyDescent="0.2">
      <c r="A170" s="183" t="s">
        <v>4479</v>
      </c>
      <c r="B170" s="262" t="s">
        <v>4480</v>
      </c>
      <c r="C170" s="205" t="s">
        <v>4481</v>
      </c>
      <c r="D170" s="205" t="s">
        <v>4482</v>
      </c>
      <c r="E170" s="267"/>
      <c r="F170" s="270" t="s">
        <v>4483</v>
      </c>
      <c r="G170" s="205" t="s">
        <v>4484</v>
      </c>
      <c r="H170" s="262" t="s">
        <v>4485</v>
      </c>
      <c r="I170" s="274">
        <v>0.6</v>
      </c>
      <c r="J170" s="267"/>
      <c r="K170" s="267"/>
      <c r="L170" s="267"/>
    </row>
    <row r="171" spans="1:12" customFormat="1" ht="51" x14ac:dyDescent="0.2">
      <c r="A171" s="183" t="s">
        <v>4486</v>
      </c>
      <c r="B171" s="262" t="s">
        <v>4487</v>
      </c>
      <c r="C171" s="205" t="s">
        <v>4489</v>
      </c>
      <c r="D171" s="205" t="s">
        <v>4490</v>
      </c>
      <c r="E171" s="267"/>
      <c r="F171" s="270" t="s">
        <v>4492</v>
      </c>
      <c r="G171" s="205" t="s">
        <v>4493</v>
      </c>
      <c r="H171" s="262" t="s">
        <v>4494</v>
      </c>
      <c r="I171" s="274">
        <v>0.6</v>
      </c>
      <c r="J171" s="274">
        <v>2</v>
      </c>
      <c r="K171" s="262" t="s">
        <v>4495</v>
      </c>
      <c r="L171" s="267"/>
    </row>
    <row r="172" spans="1:12" customFormat="1" ht="51" x14ac:dyDescent="0.2">
      <c r="A172" s="183" t="s">
        <v>4496</v>
      </c>
      <c r="B172" s="262" t="s">
        <v>4497</v>
      </c>
      <c r="C172" s="205" t="s">
        <v>4498</v>
      </c>
      <c r="D172" s="205" t="s">
        <v>4499</v>
      </c>
      <c r="E172" s="267"/>
      <c r="F172" s="270" t="s">
        <v>4500</v>
      </c>
      <c r="G172" s="205" t="s">
        <v>4501</v>
      </c>
      <c r="H172" s="262" t="s">
        <v>4502</v>
      </c>
      <c r="I172" s="274">
        <v>0.5</v>
      </c>
      <c r="J172" s="274">
        <v>3</v>
      </c>
      <c r="K172" s="262" t="s">
        <v>4503</v>
      </c>
      <c r="L172" s="267"/>
    </row>
    <row r="173" spans="1:12" customFormat="1" ht="38.25" x14ac:dyDescent="0.2">
      <c r="A173" s="183" t="s">
        <v>4504</v>
      </c>
      <c r="B173" s="262" t="s">
        <v>4505</v>
      </c>
      <c r="C173" s="205" t="s">
        <v>4508</v>
      </c>
      <c r="D173" s="205" t="s">
        <v>4511</v>
      </c>
      <c r="E173" s="267"/>
      <c r="F173" s="270" t="s">
        <v>4512</v>
      </c>
      <c r="G173" s="205" t="s">
        <v>4513</v>
      </c>
      <c r="H173" s="262" t="s">
        <v>4514</v>
      </c>
      <c r="I173" s="274">
        <v>0.3</v>
      </c>
      <c r="J173" s="274">
        <v>3</v>
      </c>
      <c r="K173" s="262" t="s">
        <v>4515</v>
      </c>
      <c r="L173" s="267"/>
    </row>
    <row r="174" spans="1:12" customFormat="1" ht="38.25" x14ac:dyDescent="0.2">
      <c r="A174" s="183" t="s">
        <v>4517</v>
      </c>
      <c r="B174" s="262" t="s">
        <v>4518</v>
      </c>
      <c r="C174" s="205" t="s">
        <v>4519</v>
      </c>
      <c r="D174" s="205" t="s">
        <v>4520</v>
      </c>
      <c r="E174" s="267"/>
      <c r="F174" s="270" t="s">
        <v>4521</v>
      </c>
      <c r="G174" s="205" t="s">
        <v>4522</v>
      </c>
      <c r="H174" s="262" t="s">
        <v>4523</v>
      </c>
      <c r="I174" s="274">
        <v>0.3</v>
      </c>
      <c r="J174" s="274">
        <v>3</v>
      </c>
      <c r="K174" s="262" t="s">
        <v>4524</v>
      </c>
      <c r="L174" s="267"/>
    </row>
    <row r="175" spans="1:12" customFormat="1" ht="51" x14ac:dyDescent="0.2">
      <c r="A175" s="183" t="s">
        <v>4525</v>
      </c>
      <c r="B175" s="262" t="s">
        <v>4526</v>
      </c>
      <c r="C175" s="205" t="s">
        <v>4527</v>
      </c>
      <c r="D175" s="205" t="s">
        <v>4528</v>
      </c>
      <c r="E175" s="267"/>
      <c r="F175" s="270" t="s">
        <v>4529</v>
      </c>
      <c r="G175" s="205" t="s">
        <v>4530</v>
      </c>
      <c r="H175" s="262" t="s">
        <v>4531</v>
      </c>
      <c r="I175" s="274">
        <v>0.19</v>
      </c>
      <c r="J175" s="267"/>
      <c r="K175" s="267"/>
      <c r="L175" s="267"/>
    </row>
    <row r="176" spans="1:12" customFormat="1" ht="63.75" x14ac:dyDescent="0.2">
      <c r="A176" s="183" t="s">
        <v>4533</v>
      </c>
      <c r="B176" s="262" t="s">
        <v>4535</v>
      </c>
      <c r="C176" s="205" t="s">
        <v>4537</v>
      </c>
      <c r="D176" s="205" t="s">
        <v>4540</v>
      </c>
      <c r="E176" s="205" t="s">
        <v>4542</v>
      </c>
      <c r="F176" s="270" t="s">
        <v>4543</v>
      </c>
      <c r="G176" s="205" t="s">
        <v>4544</v>
      </c>
      <c r="H176" s="267"/>
      <c r="I176" s="274">
        <v>5</v>
      </c>
      <c r="J176" s="274">
        <v>3</v>
      </c>
      <c r="K176" s="262" t="s">
        <v>4545</v>
      </c>
      <c r="L176" s="267"/>
    </row>
    <row r="177" spans="1:12" customFormat="1" ht="38.25" x14ac:dyDescent="0.2">
      <c r="A177" s="183" t="s">
        <v>4547</v>
      </c>
      <c r="B177" s="262" t="s">
        <v>4548</v>
      </c>
      <c r="C177" s="205" t="s">
        <v>4550</v>
      </c>
      <c r="D177" s="205" t="s">
        <v>4552</v>
      </c>
      <c r="E177" s="267"/>
      <c r="F177" s="270" t="s">
        <v>4553</v>
      </c>
      <c r="G177" s="205" t="s">
        <v>4555</v>
      </c>
      <c r="H177" s="262" t="s">
        <v>4556</v>
      </c>
      <c r="I177" s="274">
        <v>0.3</v>
      </c>
      <c r="J177" s="274">
        <v>2</v>
      </c>
      <c r="K177" s="262" t="s">
        <v>4559</v>
      </c>
      <c r="L177" s="267"/>
    </row>
    <row r="178" spans="1:12" customFormat="1" ht="38.25" x14ac:dyDescent="0.2">
      <c r="A178" s="183" t="s">
        <v>4561</v>
      </c>
      <c r="B178" s="262" t="s">
        <v>4562</v>
      </c>
      <c r="C178" s="205" t="s">
        <v>4564</v>
      </c>
      <c r="D178" s="205" t="s">
        <v>4565</v>
      </c>
      <c r="E178" s="267"/>
      <c r="F178" s="270" t="s">
        <v>4566</v>
      </c>
      <c r="G178" s="205" t="s">
        <v>4567</v>
      </c>
      <c r="H178" s="262" t="s">
        <v>4568</v>
      </c>
      <c r="I178" s="274">
        <v>0.3</v>
      </c>
      <c r="J178" s="274">
        <v>2</v>
      </c>
      <c r="K178" s="262" t="s">
        <v>4569</v>
      </c>
      <c r="L178" s="267"/>
    </row>
    <row r="179" spans="1:12" customFormat="1" ht="38.25" x14ac:dyDescent="0.2">
      <c r="A179" s="183" t="s">
        <v>4570</v>
      </c>
      <c r="B179" s="262" t="s">
        <v>4571</v>
      </c>
      <c r="C179" s="205" t="s">
        <v>4574</v>
      </c>
      <c r="D179" s="205" t="s">
        <v>4575</v>
      </c>
      <c r="E179" s="267"/>
      <c r="F179" s="270" t="s">
        <v>4576</v>
      </c>
      <c r="G179" s="205" t="s">
        <v>4577</v>
      </c>
      <c r="H179" s="262" t="s">
        <v>4578</v>
      </c>
      <c r="I179" s="274">
        <v>0.9</v>
      </c>
      <c r="J179" s="267"/>
      <c r="K179" s="267"/>
      <c r="L179" s="267"/>
    </row>
    <row r="180" spans="1:12" customFormat="1" ht="38.25" x14ac:dyDescent="0.2">
      <c r="A180" s="183" t="s">
        <v>4579</v>
      </c>
      <c r="B180" s="262" t="s">
        <v>4580</v>
      </c>
      <c r="C180" s="205" t="s">
        <v>4581</v>
      </c>
      <c r="D180" s="205" t="s">
        <v>4582</v>
      </c>
      <c r="E180" s="267"/>
      <c r="F180" s="270" t="s">
        <v>4583</v>
      </c>
      <c r="G180" s="205" t="s">
        <v>4584</v>
      </c>
      <c r="H180" s="262" t="s">
        <v>4585</v>
      </c>
      <c r="I180" s="274">
        <v>1</v>
      </c>
      <c r="J180" s="267"/>
      <c r="K180" s="267"/>
      <c r="L180" s="267"/>
    </row>
    <row r="181" spans="1:12" customFormat="1" ht="51" x14ac:dyDescent="0.2">
      <c r="A181" s="183" t="s">
        <v>4586</v>
      </c>
      <c r="B181" s="262" t="s">
        <v>4587</v>
      </c>
      <c r="C181" s="205" t="s">
        <v>4588</v>
      </c>
      <c r="D181" s="205" t="s">
        <v>4589</v>
      </c>
      <c r="E181" s="267"/>
      <c r="F181" s="270" t="s">
        <v>4590</v>
      </c>
      <c r="G181" s="205" t="s">
        <v>4591</v>
      </c>
      <c r="H181" s="262" t="s">
        <v>4592</v>
      </c>
      <c r="I181" s="274">
        <v>0.5</v>
      </c>
      <c r="J181" s="267"/>
      <c r="K181" s="267"/>
      <c r="L181" s="267"/>
    </row>
    <row r="182" spans="1:12" customFormat="1" ht="38.25" x14ac:dyDescent="0.2">
      <c r="A182" s="183" t="s">
        <v>4593</v>
      </c>
      <c r="B182" s="262" t="s">
        <v>4594</v>
      </c>
      <c r="C182" s="205" t="s">
        <v>4595</v>
      </c>
      <c r="D182" s="205" t="s">
        <v>4596</v>
      </c>
      <c r="E182" s="267"/>
      <c r="F182" s="270" t="s">
        <v>4597</v>
      </c>
      <c r="G182" s="205" t="s">
        <v>4598</v>
      </c>
      <c r="H182" s="262" t="s">
        <v>4599</v>
      </c>
      <c r="I182" s="274">
        <v>0.6</v>
      </c>
      <c r="J182" s="274">
        <v>3</v>
      </c>
      <c r="K182" s="262" t="s">
        <v>4600</v>
      </c>
      <c r="L182" s="267"/>
    </row>
    <row r="183" spans="1:12" customFormat="1" ht="25.5" x14ac:dyDescent="0.2">
      <c r="A183" s="215" t="s">
        <v>4601</v>
      </c>
      <c r="B183" s="292" t="s">
        <v>4603</v>
      </c>
      <c r="C183" s="40" t="s">
        <v>4607</v>
      </c>
      <c r="D183" s="40" t="s">
        <v>4608</v>
      </c>
      <c r="E183" s="40" t="s">
        <v>4609</v>
      </c>
      <c r="F183" s="294" t="s">
        <v>4610</v>
      </c>
      <c r="G183" s="40" t="s">
        <v>4612</v>
      </c>
      <c r="H183" s="295"/>
      <c r="I183" s="296">
        <v>27</v>
      </c>
      <c r="J183" s="296">
        <v>2</v>
      </c>
      <c r="K183" s="292" t="s">
        <v>4613</v>
      </c>
      <c r="L183" s="296">
        <v>500</v>
      </c>
    </row>
    <row r="184" spans="1:12" ht="63.75" x14ac:dyDescent="0.2">
      <c r="A184" s="215" t="s">
        <v>4614</v>
      </c>
      <c r="B184" s="292" t="s">
        <v>4615</v>
      </c>
      <c r="C184" s="302" t="s">
        <v>4616</v>
      </c>
      <c r="D184" s="302" t="s">
        <v>4617</v>
      </c>
      <c r="E184" s="305"/>
      <c r="F184" s="294" t="s">
        <v>4618</v>
      </c>
      <c r="G184" s="302" t="s">
        <v>4619</v>
      </c>
      <c r="H184" s="304" t="s">
        <v>4620</v>
      </c>
      <c r="I184" s="303">
        <v>0.5</v>
      </c>
      <c r="J184" s="303">
        <v>1</v>
      </c>
      <c r="K184" s="305"/>
      <c r="L184" s="305"/>
    </row>
    <row r="185" spans="1:12" ht="63.75" x14ac:dyDescent="0.2">
      <c r="A185" s="215" t="s">
        <v>4621</v>
      </c>
      <c r="B185" s="292" t="s">
        <v>4622</v>
      </c>
      <c r="C185" s="302" t="s">
        <v>4623</v>
      </c>
      <c r="D185" s="302" t="s">
        <v>4624</v>
      </c>
      <c r="E185" s="305"/>
      <c r="F185" s="294" t="s">
        <v>4626</v>
      </c>
      <c r="G185" s="302" t="s">
        <v>4627</v>
      </c>
      <c r="H185" s="304" t="s">
        <v>4628</v>
      </c>
      <c r="I185" s="303">
        <v>1.3</v>
      </c>
      <c r="J185" s="303">
        <v>2</v>
      </c>
      <c r="K185" s="304" t="s">
        <v>4629</v>
      </c>
      <c r="L185" s="305"/>
    </row>
    <row r="186" spans="1:12" ht="63.75" x14ac:dyDescent="0.2">
      <c r="A186" s="215" t="s">
        <v>4631</v>
      </c>
      <c r="B186" s="292" t="s">
        <v>4632</v>
      </c>
      <c r="C186" s="302" t="s">
        <v>4633</v>
      </c>
      <c r="D186" s="302" t="s">
        <v>4634</v>
      </c>
      <c r="E186" s="305"/>
      <c r="F186" s="294" t="s">
        <v>4635</v>
      </c>
      <c r="G186" s="302" t="s">
        <v>4636</v>
      </c>
      <c r="H186" s="304" t="s">
        <v>4637</v>
      </c>
      <c r="I186" s="303">
        <v>1.1000000000000001</v>
      </c>
      <c r="J186" s="303">
        <v>2</v>
      </c>
      <c r="K186" s="305"/>
      <c r="L186" s="305"/>
    </row>
    <row r="187" spans="1:12" ht="63.75" x14ac:dyDescent="0.2">
      <c r="A187" s="215" t="s">
        <v>4638</v>
      </c>
      <c r="B187" s="292" t="s">
        <v>4639</v>
      </c>
      <c r="C187" s="302" t="s">
        <v>4640</v>
      </c>
      <c r="D187" s="302" t="s">
        <v>4644</v>
      </c>
      <c r="E187" s="305"/>
      <c r="F187" s="294" t="s">
        <v>4645</v>
      </c>
      <c r="G187" s="302" t="s">
        <v>4646</v>
      </c>
      <c r="H187" s="304" t="s">
        <v>4647</v>
      </c>
      <c r="I187" s="303">
        <v>1.2</v>
      </c>
      <c r="J187" s="303">
        <v>2</v>
      </c>
      <c r="K187" s="305"/>
      <c r="L187" s="305"/>
    </row>
    <row r="188" spans="1:12" ht="63.75" x14ac:dyDescent="0.2">
      <c r="A188" s="215" t="s">
        <v>4649</v>
      </c>
      <c r="B188" s="292" t="s">
        <v>4650</v>
      </c>
      <c r="C188" s="302" t="s">
        <v>4652</v>
      </c>
      <c r="D188" s="302" t="s">
        <v>4654</v>
      </c>
      <c r="E188" s="305"/>
      <c r="F188" s="294" t="s">
        <v>4655</v>
      </c>
      <c r="G188" s="302" t="s">
        <v>4656</v>
      </c>
      <c r="H188" s="304" t="s">
        <v>4657</v>
      </c>
      <c r="I188" s="303">
        <v>1.1000000000000001</v>
      </c>
      <c r="J188" s="303">
        <v>2</v>
      </c>
      <c r="K188" s="305"/>
      <c r="L188" s="305"/>
    </row>
    <row r="189" spans="1:12" ht="63.75" x14ac:dyDescent="0.2">
      <c r="A189" s="215" t="s">
        <v>4658</v>
      </c>
      <c r="B189" s="292" t="s">
        <v>4659</v>
      </c>
      <c r="C189" s="302" t="s">
        <v>4660</v>
      </c>
      <c r="D189" s="302" t="s">
        <v>4662</v>
      </c>
      <c r="E189" s="305"/>
      <c r="F189" s="294" t="s">
        <v>4663</v>
      </c>
      <c r="G189" s="302" t="s">
        <v>4664</v>
      </c>
      <c r="H189" s="304" t="s">
        <v>4665</v>
      </c>
      <c r="I189" s="303">
        <v>1.4</v>
      </c>
      <c r="J189" s="303">
        <v>3</v>
      </c>
      <c r="K189" s="305"/>
      <c r="L189" s="305"/>
    </row>
    <row r="190" spans="1:12" ht="63.75" x14ac:dyDescent="0.2">
      <c r="A190" s="215" t="s">
        <v>4669</v>
      </c>
      <c r="B190" s="292" t="s">
        <v>4670</v>
      </c>
      <c r="C190" s="302" t="s">
        <v>4671</v>
      </c>
      <c r="D190" s="302" t="s">
        <v>4672</v>
      </c>
      <c r="E190" s="305"/>
      <c r="F190" s="294" t="s">
        <v>4673</v>
      </c>
      <c r="G190" s="302" t="s">
        <v>4674</v>
      </c>
      <c r="H190" s="304" t="s">
        <v>4675</v>
      </c>
      <c r="I190" s="303">
        <v>1.2</v>
      </c>
      <c r="J190" s="303">
        <v>2</v>
      </c>
      <c r="K190" s="305"/>
      <c r="L190" s="305"/>
    </row>
    <row r="191" spans="1:12" ht="63.75" x14ac:dyDescent="0.2">
      <c r="A191" s="215" t="s">
        <v>4676</v>
      </c>
      <c r="B191" s="292" t="s">
        <v>4677</v>
      </c>
      <c r="C191" s="302" t="s">
        <v>4678</v>
      </c>
      <c r="D191" s="302" t="s">
        <v>4679</v>
      </c>
      <c r="E191" s="305"/>
      <c r="F191" s="294" t="s">
        <v>4680</v>
      </c>
      <c r="G191" s="302" t="s">
        <v>4681</v>
      </c>
      <c r="H191" s="304" t="s">
        <v>4683</v>
      </c>
      <c r="I191" s="303">
        <v>1.1000000000000001</v>
      </c>
      <c r="J191" s="303">
        <v>2</v>
      </c>
      <c r="K191" s="305"/>
      <c r="L191" s="305"/>
    </row>
    <row r="192" spans="1:12" ht="63.75" x14ac:dyDescent="0.2">
      <c r="A192" s="215" t="s">
        <v>4685</v>
      </c>
      <c r="B192" s="292" t="s">
        <v>4686</v>
      </c>
      <c r="C192" s="302" t="s">
        <v>4687</v>
      </c>
      <c r="D192" s="302" t="s">
        <v>4689</v>
      </c>
      <c r="E192" s="305"/>
      <c r="F192" s="294" t="s">
        <v>4690</v>
      </c>
      <c r="G192" s="302" t="s">
        <v>4691</v>
      </c>
      <c r="H192" s="304" t="s">
        <v>4693</v>
      </c>
      <c r="I192" s="303">
        <v>1.2</v>
      </c>
      <c r="J192" s="303">
        <v>2</v>
      </c>
      <c r="K192" s="305"/>
      <c r="L192" s="305"/>
    </row>
    <row r="193" spans="1:12" ht="63.75" x14ac:dyDescent="0.2">
      <c r="A193" s="215" t="s">
        <v>4694</v>
      </c>
      <c r="B193" s="292" t="s">
        <v>4695</v>
      </c>
      <c r="C193" s="302" t="s">
        <v>4696</v>
      </c>
      <c r="D193" s="302" t="s">
        <v>4697</v>
      </c>
      <c r="E193" s="305"/>
      <c r="F193" s="294" t="s">
        <v>4698</v>
      </c>
      <c r="G193" s="302" t="s">
        <v>4699</v>
      </c>
      <c r="H193" s="304" t="s">
        <v>4700</v>
      </c>
      <c r="I193" s="303">
        <v>1.1000000000000001</v>
      </c>
      <c r="J193" s="303">
        <v>2</v>
      </c>
      <c r="K193" s="305"/>
      <c r="L193" s="305"/>
    </row>
    <row r="194" spans="1:12" ht="63.75" x14ac:dyDescent="0.2">
      <c r="A194" s="215" t="s">
        <v>4701</v>
      </c>
      <c r="B194" s="292" t="s">
        <v>4702</v>
      </c>
      <c r="C194" s="302" t="s">
        <v>4703</v>
      </c>
      <c r="D194" s="302" t="s">
        <v>4704</v>
      </c>
      <c r="E194" s="305"/>
      <c r="F194" s="294" t="s">
        <v>4705</v>
      </c>
      <c r="G194" s="302" t="s">
        <v>4706</v>
      </c>
      <c r="H194" s="304" t="s">
        <v>4707</v>
      </c>
      <c r="I194" s="303">
        <v>1.3</v>
      </c>
      <c r="J194" s="303">
        <v>2</v>
      </c>
      <c r="K194" s="305"/>
      <c r="L194" s="305"/>
    </row>
    <row r="195" spans="1:12" ht="63.75" x14ac:dyDescent="0.2">
      <c r="A195" s="215" t="s">
        <v>4708</v>
      </c>
      <c r="B195" s="292" t="s">
        <v>4709</v>
      </c>
      <c r="C195" s="302" t="s">
        <v>4710</v>
      </c>
      <c r="D195" s="302" t="s">
        <v>4711</v>
      </c>
      <c r="E195" s="305"/>
      <c r="F195" s="294" t="s">
        <v>4712</v>
      </c>
      <c r="G195" s="302" t="s">
        <v>4713</v>
      </c>
      <c r="H195" s="304" t="s">
        <v>4714</v>
      </c>
      <c r="I195" s="303">
        <v>1.1000000000000001</v>
      </c>
      <c r="J195" s="303">
        <v>2</v>
      </c>
      <c r="K195" s="305"/>
      <c r="L195" s="305"/>
    </row>
    <row r="196" spans="1:12" customFormat="1" ht="25.5" x14ac:dyDescent="0.2">
      <c r="A196" s="215" t="s">
        <v>4715</v>
      </c>
      <c r="B196" s="292" t="s">
        <v>4716</v>
      </c>
      <c r="C196" s="40" t="s">
        <v>4717</v>
      </c>
      <c r="D196" s="40" t="s">
        <v>4718</v>
      </c>
      <c r="E196" s="40" t="s">
        <v>4719</v>
      </c>
      <c r="F196" s="294" t="s">
        <v>4720</v>
      </c>
      <c r="G196" s="40" t="s">
        <v>4721</v>
      </c>
      <c r="H196" s="295"/>
      <c r="I196" s="296">
        <v>7.2</v>
      </c>
      <c r="J196" s="292" t="s">
        <v>4722</v>
      </c>
      <c r="K196" s="295"/>
      <c r="L196" s="296">
        <v>300</v>
      </c>
    </row>
    <row r="197" spans="1:12" customFormat="1" ht="38.25" x14ac:dyDescent="0.2">
      <c r="A197" s="215" t="s">
        <v>4723</v>
      </c>
      <c r="B197" s="292" t="s">
        <v>4724</v>
      </c>
      <c r="C197" s="40" t="s">
        <v>4725</v>
      </c>
      <c r="D197" s="40" t="s">
        <v>4726</v>
      </c>
      <c r="E197" s="40" t="s">
        <v>4727</v>
      </c>
      <c r="F197" s="294" t="s">
        <v>4728</v>
      </c>
      <c r="G197" s="40" t="s">
        <v>4729</v>
      </c>
      <c r="H197" s="295"/>
      <c r="I197" s="296">
        <v>18.600000000000001</v>
      </c>
      <c r="J197" s="296">
        <v>2</v>
      </c>
      <c r="K197" s="295"/>
      <c r="L197" s="296">
        <v>300</v>
      </c>
    </row>
    <row r="198" spans="1:12" customFormat="1" ht="25.5" x14ac:dyDescent="0.2">
      <c r="A198" s="215" t="s">
        <v>4730</v>
      </c>
      <c r="B198" s="292" t="s">
        <v>4731</v>
      </c>
      <c r="C198" s="40" t="s">
        <v>4732</v>
      </c>
      <c r="D198" s="40" t="s">
        <v>4733</v>
      </c>
      <c r="E198" s="40" t="s">
        <v>4734</v>
      </c>
      <c r="F198" s="294" t="s">
        <v>4735</v>
      </c>
      <c r="G198" s="40" t="s">
        <v>4736</v>
      </c>
      <c r="H198" s="295"/>
      <c r="I198" s="296">
        <v>11.2</v>
      </c>
      <c r="J198" s="292" t="s">
        <v>4737</v>
      </c>
      <c r="K198" s="295"/>
      <c r="L198" s="296">
        <v>70</v>
      </c>
    </row>
    <row r="199" spans="1:12" customFormat="1" ht="51" x14ac:dyDescent="0.2">
      <c r="A199" s="215" t="s">
        <v>4738</v>
      </c>
      <c r="B199" s="292" t="s">
        <v>4739</v>
      </c>
      <c r="C199" s="40" t="s">
        <v>4740</v>
      </c>
      <c r="D199" s="40" t="s">
        <v>4741</v>
      </c>
      <c r="E199" s="40" t="s">
        <v>4742</v>
      </c>
      <c r="F199" s="294" t="s">
        <v>4743</v>
      </c>
      <c r="G199" s="40" t="s">
        <v>4744</v>
      </c>
      <c r="H199" s="295"/>
      <c r="I199" s="296">
        <v>11.09</v>
      </c>
      <c r="J199" s="292" t="s">
        <v>4745</v>
      </c>
      <c r="K199" s="295"/>
      <c r="L199" s="296">
        <v>80</v>
      </c>
    </row>
    <row r="200" spans="1:12" customFormat="1" ht="25.5" x14ac:dyDescent="0.2">
      <c r="A200" s="215" t="s">
        <v>4746</v>
      </c>
      <c r="B200" s="292" t="s">
        <v>4747</v>
      </c>
      <c r="C200" s="40" t="s">
        <v>4748</v>
      </c>
      <c r="D200" s="40" t="s">
        <v>4749</v>
      </c>
      <c r="E200" s="40" t="s">
        <v>4750</v>
      </c>
      <c r="F200" s="294" t="s">
        <v>4751</v>
      </c>
      <c r="G200" s="40" t="s">
        <v>4752</v>
      </c>
      <c r="H200" s="295"/>
      <c r="I200" s="296">
        <v>10.1</v>
      </c>
      <c r="J200" s="292" t="s">
        <v>4753</v>
      </c>
      <c r="K200" s="295"/>
      <c r="L200" s="296">
        <v>70</v>
      </c>
    </row>
    <row r="201" spans="1:12" s="332" customFormat="1" ht="38.25" x14ac:dyDescent="0.2">
      <c r="A201" s="327" t="s">
        <v>4754</v>
      </c>
      <c r="B201" s="301" t="s">
        <v>4755</v>
      </c>
      <c r="C201" s="328" t="s">
        <v>4756</v>
      </c>
      <c r="D201" s="328" t="s">
        <v>4757</v>
      </c>
      <c r="E201" s="328" t="s">
        <v>4758</v>
      </c>
      <c r="F201" s="328" t="s">
        <v>4759</v>
      </c>
      <c r="G201" s="328" t="s">
        <v>4760</v>
      </c>
      <c r="H201" s="329"/>
      <c r="I201" s="330">
        <v>12</v>
      </c>
      <c r="J201" s="331">
        <v>1</v>
      </c>
      <c r="K201" s="329"/>
      <c r="L201" s="330">
        <v>100</v>
      </c>
    </row>
    <row r="202" spans="1:12" s="332" customFormat="1" ht="51" x14ac:dyDescent="0.2">
      <c r="A202" s="327" t="s">
        <v>4761</v>
      </c>
      <c r="B202" s="301" t="s">
        <v>4762</v>
      </c>
      <c r="C202" s="328" t="s">
        <v>4763</v>
      </c>
      <c r="D202" s="328" t="s">
        <v>4764</v>
      </c>
      <c r="E202" s="328"/>
      <c r="F202" s="328" t="s">
        <v>4765</v>
      </c>
      <c r="G202" s="328" t="s">
        <v>4766</v>
      </c>
      <c r="H202" s="329" t="s">
        <v>4767</v>
      </c>
      <c r="I202" s="330">
        <v>1.2</v>
      </c>
      <c r="J202" s="331">
        <v>1</v>
      </c>
      <c r="K202" s="329"/>
      <c r="L202" s="330"/>
    </row>
    <row r="203" spans="1:12" s="332" customFormat="1" ht="25.5" x14ac:dyDescent="0.2">
      <c r="A203" s="327" t="s">
        <v>4768</v>
      </c>
      <c r="B203" s="292" t="s">
        <v>4769</v>
      </c>
      <c r="C203" s="328" t="s">
        <v>4770</v>
      </c>
      <c r="D203" s="328" t="s">
        <v>4771</v>
      </c>
      <c r="E203" s="329"/>
      <c r="F203" s="328" t="s">
        <v>4772</v>
      </c>
      <c r="G203" s="328" t="s">
        <v>4773</v>
      </c>
      <c r="H203" s="331" t="s">
        <v>4774</v>
      </c>
      <c r="I203" s="330">
        <v>1.2</v>
      </c>
      <c r="J203" s="330">
        <v>2</v>
      </c>
      <c r="K203" s="331" t="s">
        <v>4775</v>
      </c>
      <c r="L203" s="329"/>
    </row>
    <row r="204" spans="1:12" s="332" customFormat="1" ht="38.25" x14ac:dyDescent="0.2">
      <c r="A204" s="327" t="s">
        <v>4776</v>
      </c>
      <c r="B204" s="292" t="s">
        <v>4777</v>
      </c>
      <c r="C204" s="328" t="s">
        <v>4778</v>
      </c>
      <c r="D204" s="328" t="s">
        <v>4779</v>
      </c>
      <c r="E204" s="329"/>
      <c r="F204" s="328" t="s">
        <v>4780</v>
      </c>
      <c r="G204" s="328" t="s">
        <v>4781</v>
      </c>
      <c r="H204" s="331" t="s">
        <v>4782</v>
      </c>
      <c r="I204" s="330">
        <v>2</v>
      </c>
      <c r="J204" s="330">
        <v>3</v>
      </c>
      <c r="K204" s="329"/>
      <c r="L204" s="329"/>
    </row>
    <row r="205" spans="1:12" s="332" customFormat="1" ht="51" x14ac:dyDescent="0.2">
      <c r="A205" s="327" t="s">
        <v>4783</v>
      </c>
      <c r="B205" s="292" t="s">
        <v>4784</v>
      </c>
      <c r="C205" s="328" t="s">
        <v>4785</v>
      </c>
      <c r="D205" s="328" t="s">
        <v>4786</v>
      </c>
      <c r="E205" s="329"/>
      <c r="F205" s="333" t="s">
        <v>4787</v>
      </c>
      <c r="G205" s="328" t="s">
        <v>4788</v>
      </c>
      <c r="H205" s="331" t="s">
        <v>4789</v>
      </c>
      <c r="I205" s="330">
        <v>0.3</v>
      </c>
      <c r="J205" s="330">
        <v>2</v>
      </c>
      <c r="K205" s="329" t="s">
        <v>4790</v>
      </c>
      <c r="L205" s="329"/>
    </row>
    <row r="206" spans="1:12" s="332" customFormat="1" ht="51" x14ac:dyDescent="0.2">
      <c r="A206" s="327" t="s">
        <v>4791</v>
      </c>
      <c r="B206" s="301" t="s">
        <v>4792</v>
      </c>
      <c r="C206" s="328" t="s">
        <v>4793</v>
      </c>
      <c r="D206" s="328" t="s">
        <v>4794</v>
      </c>
      <c r="E206" s="329"/>
      <c r="F206" s="328" t="s">
        <v>4795</v>
      </c>
      <c r="G206" s="328" t="s">
        <v>4796</v>
      </c>
      <c r="H206" s="331" t="s">
        <v>4797</v>
      </c>
      <c r="I206" s="330">
        <v>1.1000000000000001</v>
      </c>
      <c r="J206" s="330">
        <v>2</v>
      </c>
      <c r="K206" s="329" t="s">
        <v>4798</v>
      </c>
      <c r="L206" s="329"/>
    </row>
    <row r="207" spans="1:12" s="332" customFormat="1" ht="38.25" x14ac:dyDescent="0.2">
      <c r="A207" s="327" t="s">
        <v>4799</v>
      </c>
      <c r="B207" s="301" t="s">
        <v>4800</v>
      </c>
      <c r="C207" s="328" t="s">
        <v>4801</v>
      </c>
      <c r="D207" s="328" t="s">
        <v>4802</v>
      </c>
      <c r="E207" s="329"/>
      <c r="F207" s="328" t="s">
        <v>4803</v>
      </c>
      <c r="G207" s="328" t="s">
        <v>4804</v>
      </c>
      <c r="H207" s="331" t="s">
        <v>4805</v>
      </c>
      <c r="I207" s="330">
        <v>1.2</v>
      </c>
      <c r="J207" s="330">
        <v>1</v>
      </c>
      <c r="K207" s="329"/>
      <c r="L207" s="329"/>
    </row>
    <row r="208" spans="1:12" s="332" customFormat="1" ht="51" x14ac:dyDescent="0.2">
      <c r="A208" s="327" t="s">
        <v>4806</v>
      </c>
      <c r="B208" s="301" t="s">
        <v>4807</v>
      </c>
      <c r="C208" s="328" t="s">
        <v>4808</v>
      </c>
      <c r="D208" s="328" t="s">
        <v>4809</v>
      </c>
      <c r="E208" s="329"/>
      <c r="F208" s="328" t="s">
        <v>4810</v>
      </c>
      <c r="G208" s="328" t="s">
        <v>4811</v>
      </c>
      <c r="H208" s="331" t="s">
        <v>4812</v>
      </c>
      <c r="I208" s="330">
        <v>1.2</v>
      </c>
      <c r="J208" s="330">
        <v>3</v>
      </c>
      <c r="K208" s="329" t="s">
        <v>4813</v>
      </c>
      <c r="L208" s="329"/>
    </row>
    <row r="209" spans="1:12" ht="63.75" x14ac:dyDescent="0.2">
      <c r="A209" s="215" t="s">
        <v>4814</v>
      </c>
      <c r="B209" s="292" t="s">
        <v>4815</v>
      </c>
      <c r="C209" s="302" t="s">
        <v>4816</v>
      </c>
      <c r="D209" s="302" t="s">
        <v>4817</v>
      </c>
      <c r="E209" s="305"/>
      <c r="F209" s="294" t="s">
        <v>4818</v>
      </c>
      <c r="G209" s="302" t="s">
        <v>4819</v>
      </c>
      <c r="H209" s="304" t="s">
        <v>4820</v>
      </c>
      <c r="I209" s="303">
        <v>0.5</v>
      </c>
      <c r="J209" s="303">
        <v>2</v>
      </c>
      <c r="K209" s="305"/>
      <c r="L209" s="305"/>
    </row>
    <row r="210" spans="1:12" ht="63.75" x14ac:dyDescent="0.2">
      <c r="A210" s="215" t="s">
        <v>4821</v>
      </c>
      <c r="B210" s="292" t="s">
        <v>4822</v>
      </c>
      <c r="C210" s="302" t="s">
        <v>4823</v>
      </c>
      <c r="D210" s="302" t="s">
        <v>4824</v>
      </c>
      <c r="E210" s="305"/>
      <c r="F210" s="294" t="s">
        <v>4825</v>
      </c>
      <c r="G210" s="302" t="s">
        <v>4826</v>
      </c>
      <c r="H210" s="304" t="s">
        <v>4827</v>
      </c>
      <c r="I210" s="303">
        <v>0.6</v>
      </c>
      <c r="J210" s="303">
        <v>2</v>
      </c>
      <c r="K210" s="305"/>
      <c r="L210" s="305"/>
    </row>
    <row r="211" spans="1:12" ht="63.75" x14ac:dyDescent="0.2">
      <c r="A211" s="215" t="s">
        <v>4828</v>
      </c>
      <c r="B211" s="292" t="s">
        <v>4829</v>
      </c>
      <c r="C211" s="302" t="s">
        <v>4830</v>
      </c>
      <c r="D211" s="302" t="s">
        <v>4831</v>
      </c>
      <c r="E211" s="305"/>
      <c r="F211" s="294" t="s">
        <v>4832</v>
      </c>
      <c r="G211" s="302" t="s">
        <v>4833</v>
      </c>
      <c r="H211" s="304" t="s">
        <v>4834</v>
      </c>
      <c r="I211" s="303">
        <v>0.7</v>
      </c>
      <c r="J211" s="303">
        <v>2</v>
      </c>
      <c r="K211" s="305"/>
      <c r="L211" s="305"/>
    </row>
    <row r="212" spans="1:12" ht="63.75" x14ac:dyDescent="0.2">
      <c r="A212" s="215" t="s">
        <v>4835</v>
      </c>
      <c r="B212" s="292" t="s">
        <v>4836</v>
      </c>
      <c r="C212" s="302" t="s">
        <v>4837</v>
      </c>
      <c r="D212" s="302" t="s">
        <v>4838</v>
      </c>
      <c r="E212" s="305"/>
      <c r="F212" s="294" t="s">
        <v>4839</v>
      </c>
      <c r="G212" s="302" t="s">
        <v>4840</v>
      </c>
      <c r="H212" s="304" t="s">
        <v>4841</v>
      </c>
      <c r="I212" s="303">
        <v>1.1000000000000001</v>
      </c>
      <c r="J212" s="303">
        <v>2</v>
      </c>
      <c r="K212" s="305"/>
      <c r="L212" s="305"/>
    </row>
    <row r="213" spans="1:12" ht="63.75" x14ac:dyDescent="0.2">
      <c r="A213" s="215" t="s">
        <v>4842</v>
      </c>
      <c r="B213" s="292" t="s">
        <v>4843</v>
      </c>
      <c r="C213" s="302" t="s">
        <v>4844</v>
      </c>
      <c r="D213" s="302" t="s">
        <v>4845</v>
      </c>
      <c r="E213" s="305"/>
      <c r="F213" s="294" t="s">
        <v>4846</v>
      </c>
      <c r="G213" s="302" t="s">
        <v>4847</v>
      </c>
      <c r="H213" s="304" t="s">
        <v>4848</v>
      </c>
      <c r="I213" s="303">
        <v>0.6</v>
      </c>
      <c r="J213" s="303">
        <v>2</v>
      </c>
      <c r="K213" s="305"/>
      <c r="L213" s="305"/>
    </row>
    <row r="214" spans="1:12" s="332" customFormat="1" ht="51" x14ac:dyDescent="0.2">
      <c r="A214" s="327" t="s">
        <v>4849</v>
      </c>
      <c r="B214" s="292" t="s">
        <v>4850</v>
      </c>
      <c r="C214" s="328" t="s">
        <v>4851</v>
      </c>
      <c r="D214" s="328" t="s">
        <v>4852</v>
      </c>
      <c r="E214" s="329"/>
      <c r="F214" s="333" t="s">
        <v>4853</v>
      </c>
      <c r="G214" s="328" t="s">
        <v>4854</v>
      </c>
      <c r="H214" s="331" t="s">
        <v>4855</v>
      </c>
      <c r="I214" s="330">
        <v>0.5</v>
      </c>
      <c r="J214" s="330">
        <v>1</v>
      </c>
      <c r="K214" s="329"/>
      <c r="L214" s="329"/>
    </row>
    <row r="215" spans="1:12" s="332" customFormat="1" ht="25.5" x14ac:dyDescent="0.2">
      <c r="A215" s="327" t="s">
        <v>4856</v>
      </c>
      <c r="B215" s="304" t="s">
        <v>4857</v>
      </c>
      <c r="C215" s="328" t="s">
        <v>4858</v>
      </c>
      <c r="D215" s="328" t="s">
        <v>4859</v>
      </c>
      <c r="E215" s="329"/>
      <c r="F215" s="328" t="s">
        <v>4860</v>
      </c>
      <c r="G215" s="328" t="s">
        <v>4861</v>
      </c>
      <c r="H215" s="331" t="s">
        <v>4862</v>
      </c>
      <c r="I215" s="330">
        <v>1.2</v>
      </c>
      <c r="J215" s="330">
        <v>1</v>
      </c>
      <c r="K215" s="329"/>
      <c r="L215" s="329"/>
    </row>
    <row r="216" spans="1:12" ht="63.75" x14ac:dyDescent="0.2">
      <c r="A216" s="215" t="s">
        <v>4863</v>
      </c>
      <c r="B216" s="292" t="s">
        <v>4864</v>
      </c>
      <c r="C216" s="302" t="s">
        <v>4865</v>
      </c>
      <c r="D216" s="302" t="s">
        <v>4866</v>
      </c>
      <c r="E216" s="305"/>
      <c r="F216" s="294" t="s">
        <v>4867</v>
      </c>
      <c r="G216" s="302" t="s">
        <v>4868</v>
      </c>
      <c r="H216" s="304" t="s">
        <v>4869</v>
      </c>
      <c r="I216" s="303">
        <v>1.5</v>
      </c>
      <c r="J216" s="303">
        <v>1</v>
      </c>
      <c r="K216" s="305"/>
      <c r="L216" s="305"/>
    </row>
    <row r="217" spans="1:12" customFormat="1" ht="63.75" x14ac:dyDescent="0.2">
      <c r="A217" s="249" t="s">
        <v>4870</v>
      </c>
      <c r="B217" s="255" t="s">
        <v>4871</v>
      </c>
      <c r="C217" s="260" t="s">
        <v>4872</v>
      </c>
      <c r="D217" s="260" t="s">
        <v>4873</v>
      </c>
      <c r="E217" s="306"/>
      <c r="F217" s="307" t="s">
        <v>4874</v>
      </c>
      <c r="G217" s="260" t="s">
        <v>4875</v>
      </c>
      <c r="H217" s="308" t="s">
        <v>4876</v>
      </c>
      <c r="I217" s="260">
        <v>0.3</v>
      </c>
      <c r="J217" s="260">
        <v>1</v>
      </c>
      <c r="K217" s="306"/>
      <c r="L217" s="260">
        <v>500</v>
      </c>
    </row>
    <row r="218" spans="1:12" ht="63.75" x14ac:dyDescent="0.2">
      <c r="A218" s="249" t="s">
        <v>4877</v>
      </c>
      <c r="B218" s="308" t="s">
        <v>4878</v>
      </c>
      <c r="C218" s="260" t="s">
        <v>4879</v>
      </c>
      <c r="D218" s="260" t="s">
        <v>4880</v>
      </c>
      <c r="E218" s="306"/>
      <c r="F218" s="307" t="s">
        <v>4881</v>
      </c>
      <c r="G218" s="260" t="s">
        <v>4882</v>
      </c>
      <c r="H218" s="309" t="s">
        <v>4883</v>
      </c>
      <c r="I218" s="260">
        <v>0.7</v>
      </c>
      <c r="J218" s="260">
        <v>1</v>
      </c>
      <c r="K218" s="306"/>
      <c r="L218" s="260">
        <v>5000</v>
      </c>
    </row>
    <row r="219" spans="1:12" customFormat="1" ht="51" x14ac:dyDescent="0.2">
      <c r="A219" s="249" t="s">
        <v>4884</v>
      </c>
      <c r="B219" s="308" t="s">
        <v>4885</v>
      </c>
      <c r="C219" s="260" t="s">
        <v>4886</v>
      </c>
      <c r="D219" s="260" t="s">
        <v>4887</v>
      </c>
      <c r="E219" s="306"/>
      <c r="F219" s="307" t="s">
        <v>4888</v>
      </c>
      <c r="G219" s="260" t="s">
        <v>4889</v>
      </c>
      <c r="H219" s="309" t="s">
        <v>4890</v>
      </c>
      <c r="I219" s="260">
        <v>0.8</v>
      </c>
      <c r="J219" s="260">
        <v>1</v>
      </c>
      <c r="K219" s="306"/>
      <c r="L219" s="260">
        <v>500</v>
      </c>
    </row>
    <row r="220" spans="1:12" customFormat="1" ht="51" x14ac:dyDescent="0.2">
      <c r="A220" s="249" t="s">
        <v>4891</v>
      </c>
      <c r="B220" s="308" t="s">
        <v>4892</v>
      </c>
      <c r="C220" s="260" t="s">
        <v>4893</v>
      </c>
      <c r="D220" s="260" t="s">
        <v>4894</v>
      </c>
      <c r="E220" s="306"/>
      <c r="F220" s="307" t="s">
        <v>4895</v>
      </c>
      <c r="G220" s="260" t="s">
        <v>4896</v>
      </c>
      <c r="H220" s="309" t="s">
        <v>4897</v>
      </c>
      <c r="I220" s="260">
        <v>0.5</v>
      </c>
      <c r="J220" s="260">
        <v>1</v>
      </c>
      <c r="K220" s="306"/>
      <c r="L220" s="306"/>
    </row>
    <row r="221" spans="1:12" ht="63.75" x14ac:dyDescent="0.2">
      <c r="A221" s="249" t="s">
        <v>4898</v>
      </c>
      <c r="B221" s="308" t="s">
        <v>4899</v>
      </c>
      <c r="C221" s="260" t="s">
        <v>4900</v>
      </c>
      <c r="D221" s="260" t="s">
        <v>4901</v>
      </c>
      <c r="E221" s="306"/>
      <c r="F221" s="307" t="s">
        <v>4902</v>
      </c>
      <c r="G221" s="260" t="s">
        <v>4903</v>
      </c>
      <c r="H221" s="309" t="s">
        <v>4904</v>
      </c>
      <c r="I221" s="260">
        <v>1.1200000000000001</v>
      </c>
      <c r="J221" s="260">
        <v>3</v>
      </c>
      <c r="K221" s="260" t="s">
        <v>4905</v>
      </c>
      <c r="L221" s="260">
        <v>2000</v>
      </c>
    </row>
    <row r="222" spans="1:12" customFormat="1" ht="38.25" x14ac:dyDescent="0.2">
      <c r="A222" s="249" t="s">
        <v>4906</v>
      </c>
      <c r="B222" s="308" t="s">
        <v>4907</v>
      </c>
      <c r="C222" s="260" t="s">
        <v>4908</v>
      </c>
      <c r="D222" s="260" t="s">
        <v>4909</v>
      </c>
      <c r="E222" s="306"/>
      <c r="F222" s="307" t="s">
        <v>4910</v>
      </c>
      <c r="G222" s="260" t="s">
        <v>4911</v>
      </c>
      <c r="H222" s="308" t="s">
        <v>4912</v>
      </c>
      <c r="I222" s="260">
        <v>0.75</v>
      </c>
      <c r="J222" s="260">
        <v>1</v>
      </c>
      <c r="K222" s="306"/>
      <c r="L222" s="306"/>
    </row>
    <row r="223" spans="1:12" customFormat="1" ht="51" x14ac:dyDescent="0.2">
      <c r="A223" s="249" t="s">
        <v>4913</v>
      </c>
      <c r="B223" s="308" t="s">
        <v>4914</v>
      </c>
      <c r="C223" s="260" t="s">
        <v>4915</v>
      </c>
      <c r="D223" s="260" t="s">
        <v>4916</v>
      </c>
      <c r="E223" s="306"/>
      <c r="F223" s="307" t="s">
        <v>4917</v>
      </c>
      <c r="G223" s="260" t="s">
        <v>4918</v>
      </c>
      <c r="H223" s="308" t="s">
        <v>4919</v>
      </c>
      <c r="I223" s="260">
        <v>0.5</v>
      </c>
      <c r="J223" s="260">
        <v>1</v>
      </c>
      <c r="K223" s="306"/>
      <c r="L223" s="306"/>
    </row>
    <row r="224" spans="1:12" customFormat="1" ht="51" x14ac:dyDescent="0.2">
      <c r="A224" s="249" t="s">
        <v>4920</v>
      </c>
      <c r="B224" s="308" t="s">
        <v>4921</v>
      </c>
      <c r="C224" s="260" t="s">
        <v>4922</v>
      </c>
      <c r="D224" s="260" t="s">
        <v>4923</v>
      </c>
      <c r="E224" s="260" t="s">
        <v>4924</v>
      </c>
      <c r="F224" s="307" t="s">
        <v>4925</v>
      </c>
      <c r="G224" s="260" t="s">
        <v>4926</v>
      </c>
      <c r="H224" s="306"/>
      <c r="I224" s="260">
        <v>2.8</v>
      </c>
      <c r="J224" s="260">
        <v>1</v>
      </c>
      <c r="K224" s="306"/>
      <c r="L224" s="260">
        <v>50</v>
      </c>
    </row>
    <row r="225" spans="1:12" customFormat="1" ht="51" x14ac:dyDescent="0.2">
      <c r="A225" s="249" t="s">
        <v>4927</v>
      </c>
      <c r="B225" s="308" t="s">
        <v>4928</v>
      </c>
      <c r="C225" s="260" t="s">
        <v>4929</v>
      </c>
      <c r="D225" s="260" t="s">
        <v>4930</v>
      </c>
      <c r="E225" s="260" t="s">
        <v>4931</v>
      </c>
      <c r="F225" s="307" t="s">
        <v>4932</v>
      </c>
      <c r="G225" s="260" t="s">
        <v>4933</v>
      </c>
      <c r="H225" s="306"/>
      <c r="I225" s="260">
        <v>2.8</v>
      </c>
      <c r="J225" s="260">
        <v>1</v>
      </c>
      <c r="K225" s="306"/>
      <c r="L225" s="260">
        <v>50</v>
      </c>
    </row>
    <row r="226" spans="1:12" customFormat="1" ht="63.75" x14ac:dyDescent="0.2">
      <c r="A226" s="249" t="s">
        <v>4934</v>
      </c>
      <c r="B226" s="308" t="s">
        <v>4935</v>
      </c>
      <c r="C226" s="260" t="s">
        <v>4936</v>
      </c>
      <c r="D226" s="260" t="s">
        <v>4937</v>
      </c>
      <c r="E226" s="260" t="s">
        <v>4938</v>
      </c>
      <c r="F226" s="307" t="s">
        <v>4939</v>
      </c>
      <c r="G226" s="260" t="s">
        <v>4940</v>
      </c>
      <c r="H226" s="306"/>
      <c r="I226" s="260">
        <v>5.75</v>
      </c>
      <c r="J226" s="260">
        <v>1</v>
      </c>
      <c r="K226" s="306"/>
      <c r="L226" s="260">
        <v>100</v>
      </c>
    </row>
    <row r="227" spans="1:12" customFormat="1" ht="51" x14ac:dyDescent="0.2">
      <c r="A227" s="249" t="s">
        <v>4941</v>
      </c>
      <c r="B227" s="308" t="s">
        <v>4942</v>
      </c>
      <c r="C227" s="260" t="s">
        <v>4943</v>
      </c>
      <c r="D227" s="260" t="s">
        <v>4944</v>
      </c>
      <c r="E227" s="260" t="s">
        <v>4945</v>
      </c>
      <c r="F227" s="307" t="s">
        <v>4946</v>
      </c>
      <c r="G227" s="260" t="s">
        <v>4947</v>
      </c>
      <c r="H227" s="306"/>
      <c r="I227" s="260">
        <v>1.5</v>
      </c>
      <c r="J227" s="260">
        <v>2</v>
      </c>
      <c r="K227" s="260" t="s">
        <v>4948</v>
      </c>
      <c r="L227" s="260">
        <v>50</v>
      </c>
    </row>
    <row r="228" spans="1:12" customFormat="1" ht="63.75" x14ac:dyDescent="0.2">
      <c r="A228" s="249" t="s">
        <v>4949</v>
      </c>
      <c r="B228" s="308" t="s">
        <v>4950</v>
      </c>
      <c r="C228" s="260" t="s">
        <v>4951</v>
      </c>
      <c r="D228" s="260" t="s">
        <v>4952</v>
      </c>
      <c r="E228" s="260" t="s">
        <v>4953</v>
      </c>
      <c r="F228" s="307" t="s">
        <v>4954</v>
      </c>
      <c r="G228" s="260" t="s">
        <v>4955</v>
      </c>
      <c r="H228" s="306"/>
      <c r="I228" s="260">
        <v>3</v>
      </c>
      <c r="J228" s="260">
        <v>1</v>
      </c>
      <c r="K228" s="306"/>
      <c r="L228" s="260">
        <v>50</v>
      </c>
    </row>
    <row r="229" spans="1:12" customFormat="1" ht="51" x14ac:dyDescent="0.2">
      <c r="A229" s="249" t="s">
        <v>4956</v>
      </c>
      <c r="B229" s="308" t="s">
        <v>4957</v>
      </c>
      <c r="C229" s="260" t="s">
        <v>4958</v>
      </c>
      <c r="D229" s="260" t="s">
        <v>4959</v>
      </c>
      <c r="E229" s="306"/>
      <c r="F229" s="307" t="s">
        <v>4960</v>
      </c>
      <c r="G229" s="260" t="s">
        <v>4961</v>
      </c>
      <c r="H229" s="308" t="s">
        <v>4962</v>
      </c>
      <c r="I229" s="260">
        <v>0.9</v>
      </c>
      <c r="J229" s="260">
        <v>1</v>
      </c>
      <c r="K229" s="306"/>
      <c r="L229" s="306"/>
    </row>
    <row r="230" spans="1:12" customFormat="1" ht="38.25" x14ac:dyDescent="0.2">
      <c r="A230" s="249" t="s">
        <v>4963</v>
      </c>
      <c r="B230" s="308" t="s">
        <v>4964</v>
      </c>
      <c r="C230" s="260" t="s">
        <v>4965</v>
      </c>
      <c r="D230" s="260" t="s">
        <v>4966</v>
      </c>
      <c r="E230" s="306"/>
      <c r="F230" s="307" t="s">
        <v>4967</v>
      </c>
      <c r="G230" s="260" t="s">
        <v>4968</v>
      </c>
      <c r="H230" s="309" t="s">
        <v>4969</v>
      </c>
      <c r="I230" s="260">
        <v>0.5</v>
      </c>
      <c r="J230" s="260">
        <v>1</v>
      </c>
      <c r="K230" s="306"/>
      <c r="L230" s="306"/>
    </row>
    <row r="231" spans="1:12" customFormat="1" ht="51" x14ac:dyDescent="0.2">
      <c r="A231" s="249" t="s">
        <v>4970</v>
      </c>
      <c r="B231" s="308" t="s">
        <v>4971</v>
      </c>
      <c r="C231" s="260" t="s">
        <v>4972</v>
      </c>
      <c r="D231" s="260" t="s">
        <v>4973</v>
      </c>
      <c r="E231" s="260" t="s">
        <v>4974</v>
      </c>
      <c r="F231" s="307" t="s">
        <v>4975</v>
      </c>
      <c r="G231" s="260" t="s">
        <v>4976</v>
      </c>
      <c r="H231" s="306"/>
      <c r="I231" s="260">
        <v>2.5</v>
      </c>
      <c r="J231" s="260">
        <v>2</v>
      </c>
      <c r="K231" s="260" t="s">
        <v>4977</v>
      </c>
      <c r="L231" s="260">
        <v>50</v>
      </c>
    </row>
    <row r="232" spans="1:12" customFormat="1" ht="51" x14ac:dyDescent="0.2">
      <c r="A232" s="249" t="s">
        <v>4978</v>
      </c>
      <c r="B232" s="308" t="s">
        <v>4979</v>
      </c>
      <c r="C232" s="260" t="s">
        <v>4980</v>
      </c>
      <c r="D232" s="260" t="s">
        <v>4981</v>
      </c>
      <c r="E232" s="260" t="s">
        <v>4982</v>
      </c>
      <c r="F232" s="307" t="s">
        <v>4983</v>
      </c>
      <c r="G232" s="260" t="s">
        <v>4984</v>
      </c>
      <c r="H232" s="306"/>
      <c r="I232" s="260">
        <v>2.5</v>
      </c>
      <c r="J232" s="260">
        <v>2</v>
      </c>
      <c r="K232" s="260" t="s">
        <v>4985</v>
      </c>
      <c r="L232" s="260">
        <v>50</v>
      </c>
    </row>
    <row r="233" spans="1:12" customFormat="1" ht="51" x14ac:dyDescent="0.2">
      <c r="A233" s="249" t="s">
        <v>4986</v>
      </c>
      <c r="B233" s="308" t="s">
        <v>4987</v>
      </c>
      <c r="C233" s="260" t="s">
        <v>4988</v>
      </c>
      <c r="D233" s="260" t="s">
        <v>4989</v>
      </c>
      <c r="E233" s="260" t="s">
        <v>4990</v>
      </c>
      <c r="F233" s="307" t="s">
        <v>4991</v>
      </c>
      <c r="G233" s="260" t="s">
        <v>4992</v>
      </c>
      <c r="H233" s="306"/>
      <c r="I233" s="260">
        <v>1.7</v>
      </c>
      <c r="J233" s="260">
        <v>1</v>
      </c>
      <c r="K233" s="306"/>
      <c r="L233" s="260">
        <v>50</v>
      </c>
    </row>
    <row r="234" spans="1:12" customFormat="1" ht="51" x14ac:dyDescent="0.2">
      <c r="A234" s="249" t="s">
        <v>4993</v>
      </c>
      <c r="B234" s="308" t="s">
        <v>4994</v>
      </c>
      <c r="C234" s="260" t="s">
        <v>4995</v>
      </c>
      <c r="D234" s="260" t="s">
        <v>4996</v>
      </c>
      <c r="E234" s="260" t="s">
        <v>4997</v>
      </c>
      <c r="F234" s="307" t="s">
        <v>4998</v>
      </c>
      <c r="G234" s="260" t="s">
        <v>4999</v>
      </c>
      <c r="H234" s="306"/>
      <c r="I234" s="260">
        <v>3</v>
      </c>
      <c r="J234" s="260">
        <v>1</v>
      </c>
      <c r="K234" s="306"/>
      <c r="L234" s="260">
        <v>50</v>
      </c>
    </row>
    <row r="235" spans="1:12" customFormat="1" ht="51" x14ac:dyDescent="0.2">
      <c r="A235" s="249" t="s">
        <v>5000</v>
      </c>
      <c r="B235" s="308" t="s">
        <v>5001</v>
      </c>
      <c r="C235" s="260" t="s">
        <v>5002</v>
      </c>
      <c r="D235" s="260" t="s">
        <v>5003</v>
      </c>
      <c r="E235" s="260" t="s">
        <v>5004</v>
      </c>
      <c r="F235" s="307" t="s">
        <v>5005</v>
      </c>
      <c r="G235" s="260" t="s">
        <v>5006</v>
      </c>
      <c r="H235" s="306"/>
      <c r="I235" s="260">
        <v>3</v>
      </c>
      <c r="J235" s="260">
        <v>1</v>
      </c>
      <c r="K235" s="306"/>
      <c r="L235" s="260">
        <v>50</v>
      </c>
    </row>
    <row r="236" spans="1:12" customFormat="1" ht="63.75" x14ac:dyDescent="0.2">
      <c r="A236" s="249" t="s">
        <v>5007</v>
      </c>
      <c r="B236" s="308" t="s">
        <v>5008</v>
      </c>
      <c r="C236" s="260" t="s">
        <v>5009</v>
      </c>
      <c r="D236" s="260" t="s">
        <v>5010</v>
      </c>
      <c r="E236" s="260" t="s">
        <v>5011</v>
      </c>
      <c r="F236" s="307" t="s">
        <v>5012</v>
      </c>
      <c r="G236" s="260" t="s">
        <v>5013</v>
      </c>
      <c r="H236" s="306"/>
      <c r="I236" s="260">
        <v>1.25</v>
      </c>
      <c r="J236" s="260">
        <v>1</v>
      </c>
      <c r="K236" s="306"/>
      <c r="L236" s="260">
        <v>50</v>
      </c>
    </row>
    <row r="237" spans="1:12" customFormat="1" ht="38.25" x14ac:dyDescent="0.2">
      <c r="A237" s="249" t="s">
        <v>5014</v>
      </c>
      <c r="B237" s="308" t="s">
        <v>5015</v>
      </c>
      <c r="C237" s="260" t="s">
        <v>5016</v>
      </c>
      <c r="D237" s="260" t="s">
        <v>5017</v>
      </c>
      <c r="E237" s="260" t="s">
        <v>5018</v>
      </c>
      <c r="F237" s="307" t="s">
        <v>5019</v>
      </c>
      <c r="G237" s="260" t="s">
        <v>5020</v>
      </c>
      <c r="H237" s="306"/>
      <c r="I237" s="260">
        <v>3.75</v>
      </c>
      <c r="J237" s="260">
        <v>1</v>
      </c>
      <c r="K237" s="306"/>
      <c r="L237" s="260">
        <v>50</v>
      </c>
    </row>
    <row r="238" spans="1:12" customFormat="1" ht="38.25" x14ac:dyDescent="0.2">
      <c r="A238" s="249" t="s">
        <v>5021</v>
      </c>
      <c r="B238" s="308" t="s">
        <v>5022</v>
      </c>
      <c r="C238" s="260" t="s">
        <v>5023</v>
      </c>
      <c r="D238" s="260" t="s">
        <v>5024</v>
      </c>
      <c r="E238" s="260" t="s">
        <v>5025</v>
      </c>
      <c r="F238" s="307" t="s">
        <v>5026</v>
      </c>
      <c r="G238" s="260" t="s">
        <v>5027</v>
      </c>
      <c r="H238" s="306"/>
      <c r="I238" s="260">
        <v>19</v>
      </c>
      <c r="J238" s="260">
        <v>1</v>
      </c>
      <c r="K238" s="306"/>
      <c r="L238" s="260">
        <v>100</v>
      </c>
    </row>
    <row r="239" spans="1:12" customFormat="1" ht="63.75" x14ac:dyDescent="0.2">
      <c r="A239" s="249" t="s">
        <v>5028</v>
      </c>
      <c r="B239" s="308" t="s">
        <v>5029</v>
      </c>
      <c r="C239" s="260" t="s">
        <v>5030</v>
      </c>
      <c r="D239" s="260" t="s">
        <v>5031</v>
      </c>
      <c r="E239" s="260" t="s">
        <v>5032</v>
      </c>
      <c r="F239" s="307" t="s">
        <v>5033</v>
      </c>
      <c r="G239" s="260" t="s">
        <v>5034</v>
      </c>
      <c r="H239" s="306"/>
      <c r="I239" s="260">
        <v>4</v>
      </c>
      <c r="J239" s="260">
        <v>1</v>
      </c>
      <c r="K239" s="306"/>
      <c r="L239" s="260">
        <v>100</v>
      </c>
    </row>
    <row r="240" spans="1:12" customFormat="1" ht="76.5" x14ac:dyDescent="0.2">
      <c r="A240" s="249" t="s">
        <v>5035</v>
      </c>
      <c r="B240" s="308" t="s">
        <v>5036</v>
      </c>
      <c r="C240" s="260" t="s">
        <v>5037</v>
      </c>
      <c r="D240" s="260" t="s">
        <v>5038</v>
      </c>
      <c r="E240" s="260" t="s">
        <v>5039</v>
      </c>
      <c r="F240" s="307" t="s">
        <v>5040</v>
      </c>
      <c r="G240" s="260" t="s">
        <v>5041</v>
      </c>
      <c r="H240" s="306"/>
      <c r="I240" s="260">
        <v>1.2</v>
      </c>
      <c r="J240" s="260">
        <v>1</v>
      </c>
      <c r="K240" s="306"/>
      <c r="L240" s="260">
        <v>100</v>
      </c>
    </row>
    <row r="241" spans="1:12" customFormat="1" ht="63.75" x14ac:dyDescent="0.2">
      <c r="A241" s="249" t="s">
        <v>5042</v>
      </c>
      <c r="B241" s="308" t="s">
        <v>5043</v>
      </c>
      <c r="C241" s="260" t="s">
        <v>5044</v>
      </c>
      <c r="D241" s="260" t="s">
        <v>5045</v>
      </c>
      <c r="E241" s="260" t="s">
        <v>5046</v>
      </c>
      <c r="F241" s="307" t="s">
        <v>5047</v>
      </c>
      <c r="G241" s="260" t="s">
        <v>5048</v>
      </c>
      <c r="H241" s="306"/>
      <c r="I241" s="260">
        <v>1.8</v>
      </c>
      <c r="J241" s="260">
        <v>1</v>
      </c>
      <c r="K241" s="306"/>
      <c r="L241" s="260">
        <v>100</v>
      </c>
    </row>
    <row r="242" spans="1:12" x14ac:dyDescent="0.2">
      <c r="A242" s="310"/>
      <c r="B242" s="310"/>
      <c r="C242" s="310"/>
      <c r="D242" s="310"/>
      <c r="E242" s="310"/>
      <c r="F242" s="310"/>
      <c r="G242" s="310"/>
      <c r="H242" s="310"/>
      <c r="I242" s="310"/>
      <c r="J242" s="310"/>
      <c r="K242" s="310"/>
      <c r="L242" s="310"/>
    </row>
    <row r="243" spans="1:12" x14ac:dyDescent="0.2">
      <c r="A243" s="310"/>
      <c r="B243" s="310"/>
      <c r="C243" s="310"/>
      <c r="D243" s="310"/>
      <c r="E243" s="310"/>
      <c r="F243" s="310"/>
      <c r="G243" s="310"/>
      <c r="H243" s="310"/>
      <c r="I243" s="310"/>
      <c r="J243" s="310"/>
      <c r="K243" s="310"/>
      <c r="L243" s="310"/>
    </row>
    <row r="244" spans="1:12" x14ac:dyDescent="0.2">
      <c r="A244" s="310"/>
      <c r="B244" s="310"/>
      <c r="C244" s="310"/>
      <c r="D244" s="310"/>
      <c r="E244" s="310"/>
      <c r="F244" s="310"/>
      <c r="G244" s="310"/>
      <c r="H244" s="310"/>
      <c r="I244" s="310"/>
      <c r="J244" s="310"/>
      <c r="K244" s="310"/>
      <c r="L244" s="310"/>
    </row>
    <row r="245" spans="1:12" x14ac:dyDescent="0.2">
      <c r="A245" s="310"/>
      <c r="B245" s="310"/>
      <c r="C245" s="310"/>
      <c r="D245" s="310"/>
      <c r="E245" s="310"/>
      <c r="F245" s="310"/>
      <c r="G245" s="310"/>
      <c r="H245" s="310"/>
      <c r="I245" s="310"/>
      <c r="J245" s="310"/>
      <c r="K245" s="310"/>
      <c r="L245" s="310"/>
    </row>
    <row r="246" spans="1:12" x14ac:dyDescent="0.2">
      <c r="A246" s="310"/>
      <c r="B246" s="310"/>
      <c r="C246" s="310"/>
      <c r="D246" s="310"/>
      <c r="E246" s="310"/>
      <c r="F246" s="310"/>
      <c r="G246" s="310"/>
      <c r="H246" s="310"/>
      <c r="I246" s="310"/>
      <c r="J246" s="310"/>
      <c r="K246" s="310"/>
      <c r="L246" s="310"/>
    </row>
    <row r="247" spans="1:12" x14ac:dyDescent="0.2">
      <c r="A247" s="310"/>
      <c r="B247" s="310"/>
      <c r="C247" s="310"/>
      <c r="D247" s="310"/>
      <c r="E247" s="310"/>
      <c r="F247" s="310"/>
      <c r="G247" s="310"/>
      <c r="H247" s="310"/>
      <c r="I247" s="310"/>
      <c r="J247" s="310"/>
      <c r="K247" s="310"/>
      <c r="L247" s="310"/>
    </row>
    <row r="248" spans="1:12" x14ac:dyDescent="0.2">
      <c r="A248" s="310"/>
      <c r="B248" s="310"/>
      <c r="C248" s="310"/>
      <c r="D248" s="310"/>
      <c r="E248" s="310"/>
      <c r="F248" s="310"/>
      <c r="G248" s="310"/>
      <c r="H248" s="310"/>
      <c r="I248" s="310"/>
      <c r="J248" s="310"/>
      <c r="K248" s="310"/>
      <c r="L248" s="310"/>
    </row>
  </sheetData>
  <autoFilter ref="A2:L241">
    <filterColumn colId="0">
      <filters>
        <filter val="Кафедра анализа, аудита и информационных технологий Краснодарского филиала"/>
        <filter val="Кафедра гуманитарных дисциплин и иностранных языков Краснодарского филиала"/>
        <filter val="Кафедра менеджмента и мировой экономики Краснодарского филиала"/>
        <filter val="Кафедра технологии торговли и общественного питания Краснодарского филиала"/>
        <filter val="Кафедра финансов и кредита Краснодарского филиала"/>
        <filter val="Кафедра экономики и управления на предприятии Краснодарского филиала"/>
      </filters>
    </filterColumn>
    <filterColumn colId="2">
      <filters>
        <filter val="Авагян Грета Левоновна"/>
        <filter val="Алексеенко Ольга Ивановна"/>
        <filter val="Амбарцумян Лора Исаковна"/>
        <filter val="Бабаянц Юрий Владимирович"/>
        <filter val="Белова Марина Валентиновна"/>
        <filter val="Богатырева Ольга Владимировна"/>
        <filter val="Булатова Ирина Сергеевна"/>
        <filter val="Васильева Ларина Федоровна"/>
        <filter val="Вахрушева Надежда Владимировна"/>
        <filter val="Веселов Денис Сергеевич"/>
        <filter val="Вешкин Юрий Георгиевич"/>
        <filter val="Воронина Людмила Анфимовна"/>
        <filter val="Гапоненко Артем Васильевич"/>
        <filter val="Говдя Виктор Виленович"/>
        <filter val="Горецкая Елена Олеговна"/>
        <filter val="Горохов Виталий Николаевич"/>
        <filter val="Губин Виктор Анатольевич"/>
        <filter val="Данилевская Елена Николаевна"/>
        <filter val="Даниленко Татьяна Валентиновна"/>
        <filter val="Джум Татьяна Александровна"/>
        <filter val="Диянова Светлана Николаевна"/>
        <filter val="Долбнина Любовь Васильевна"/>
        <filter val="Дробышевская Лариса Николаевна"/>
        <filter val="Дубинина Мария Александровна"/>
        <filter val="Еремеева Алена Александровна"/>
        <filter val="Ермакова Юлия Сергеевна"/>
        <filter val="Житкова Ольга Михайловна"/>
        <filter val="Зелинская Мария Владимировна"/>
        <filter val="Касьянова Светлана Амеровна"/>
        <filter val="Кирий Евгения Викторовна"/>
        <filter val="Климова Наталья Владимировна"/>
        <filter val="Ковалева Наталья Владимировна"/>
        <filter val="Козловская Светлана Алексеевна"/>
        <filter val="Кравченко Татьяна Евгеньевна"/>
        <filter val="Кузнецова Ирина Михайловна"/>
        <filter val="Кучер Максим Олегович"/>
        <filter val="Лактионова Нина Викторовна"/>
        <filter val="Лежнев Алексей Викторович"/>
        <filter val="Лизогуб Алексей Нестерович"/>
        <filter val="Лобанова Валентина Владимировна"/>
        <filter val="Марченко Кристина Юрьевна"/>
        <filter val="Милконова Юлия Игоревна"/>
        <filter val="Михайлова Лусинэ Сергеевна"/>
        <filter val="Моламусов Залим Хашаович"/>
        <filter val="Молчан Алексей Сергеевич"/>
        <filter val="Морозова Ирина Олеговна"/>
        <filter val="Назаретян Петр Вараздатович"/>
        <filter val="Насыбулина Вероника Павловна"/>
        <filter val="Николаева Ирина Валентиновна"/>
        <filter val="Носова Татьяна Павловна"/>
        <filter val="Оксанич Елена Анатольевна"/>
        <filter val="Пантелеева Ольга Борисовна"/>
        <filter val="Петровская Анна Викторовна"/>
        <filter val="Пономаренко Вера Анатольевна"/>
        <filter val="Приходько Карина Согомоновна"/>
        <filter val="Родик Маргарита Александровна"/>
        <filter val="Русанова Любовь Анатольевна"/>
        <filter val="Саитова Мэри Юрьевна"/>
        <filter val="Скоморощенко Анна Александровна"/>
        <filter val="Стукова Юлия Евгеньевна"/>
        <filter val="Улыбина Любовь Константиновна"/>
        <filter val="Фешина Елена Васильевна"/>
        <filter val="Фролова Вероника Вадимовна"/>
        <filter val="Холодионова Светлана Ипполитовна"/>
        <filter val="Хохлова Татьяна Петровна"/>
        <filter val="Храмов Валерий Борисович"/>
        <filter val="Цикуниб Саньят Моссовна"/>
        <filter val="Черник Анна Александровна"/>
        <filter val="Шарудина Зинаида Александровна"/>
        <filter val="Шевченко Ольга Павловна"/>
        <filter val="Штезель Анна Юрьевна"/>
        <filter val="Шутилов Федор Валерьевич"/>
      </filters>
    </filterColumn>
    <filterColumn colId="3">
      <filters>
        <filter val="Индексируемая РИНЦ статья в изданиях ВАК и РАН (журналы, специальные сборники институтов РАН, тематические сборники докладов на конгрессах, конференциях, симпозиумах, организованных отделениями и институтами РАН)"/>
      </filters>
    </filterColumn>
    <filterColumn colId="7">
      <filters blank="1">
        <filter val="&quot;Сб. научных трудов «Актуальные проблемы экономической теории и практики»: сб. науч. тр./ под ред. В.А.Сидорова. Краснодар: Кубанский гос. университет, 2014"/>
        <filter val="&quot;Современные аспекты экономики&quot;"/>
        <filter val="13 Международная научно-практическая конференция &quot;Интеграция науки и практики как механизм эффективного развития современного общества&quot; г.Москва"/>
        <filter val="Aspectus"/>
        <filter val="European Science and Technology"/>
        <filter val="II Материалы международной научно-практической «СКФУ» часть I 2014"/>
        <filter val="Management.Good practices in the World"/>
        <filter val="Materiály X mezinárodní vědecko - praktická conference «Věda a vznik– 2013/2014». - Díl 22. Pedagogika. Tělovýchova a sport.: Praha. Publishing House «Education and Science»."/>
        <filter val="Small Business Leverage of Economic Development "/>
        <filter val="В сборнике VIII Международной научно-практической конференции «Россия и Европа: связь культуры и экономики»"/>
        <filter val="В сборнике студенческой VI Международной научно-практической конферен-ции «Молодежь и кооперация». – Саранск: Изд-во СКИ, 2014."/>
        <filter val="Вестник Адыгейского государственного университета. Серия «Экономика».— Майкоп: изд-во АГУ, 2014. — Вып. 4 (131)."/>
        <filter val="Вестник Алтайской академии экономики и права"/>
        <filter val="Воронежский ЦНТИ- филиал ФГБУ «РЭА»"/>
        <filter val="Всероссийская научно-практическая конференция &quot;Проблемы развития современного общества: экономические, правовые и социальные аспекты&quot; г.Волгоград"/>
        <filter val="Гылым Кайнары № 4 "/>
        <filter val="Жупнал &quot;В мире научных открытий&quot;, 11.4  (59)"/>
        <filter val="Журанл &quot;Экономика и предпринимательство&quot;,     № 10"/>
        <filter val="Журанл &quot;Экономика и предпринимательство&quot;,     № 4-2"/>
        <filter val="Журнал &quot;В мире научных открытий&quot;"/>
        <filter val="Журнал &quot;Культурная жизнь Юга России&quot;"/>
        <filter val="Журнал &quot;Наука и образование: хозяйство и экономика; предпринимательство; право и управление&quot;, № 10"/>
        <filter val="Журнал &quot;Наука и образование: хозяйство и экономика; предпринимательство; право и управление&quot;, № 4 (47)"/>
        <filter val="Журнал &quot;Наука и образование: хозяйство и экономика; предпринимательство; право и управление&quot;, № 6"/>
        <filter val="Журнал &quot;Наука и образование: хозяйство и экономика; предпринимательство; право и управление&quot;, № 8"/>
        <filter val="Журнал &quot;Наука и общество&quot;. 2014. № 2-2"/>
        <filter val="Журнал &quot;Наука, технологии и высшее образование&quot; 2 выпуск"/>
        <filter val="Журнал &quot;Научный диалог&quot; № 10 (34)"/>
        <filter val="Журнал &quot;Новые технолдогии&quot;, вып.1, Майкопский государственный технологический университет"/>
        <filter val="Журнал &quot;Психология. Экономика. Право&quot;. 2014. № 2"/>
        <filter val="Журнал &quot;Современные проблемы качества и безопасности продуктов питания в свете требований технического регамента таможенного союза&quot;"/>
        <filter val="Журнал &quot;Сфера услуг: инновации и качество&quot; № 14"/>
        <filter val="Журнал &quot;Сфера услуг: инновации и качество&quot;, №14"/>
        <filter val="Журнал &quot;Сфера услуг: инновации и качество&quot;, №15"/>
        <filter val="Журнал &quot;Финансы и кредит&quot;, № 39 (615)"/>
        <filter val="Журнал &quot;Финансы и кредит&quot;. 2014.№33"/>
        <filter val="Журнал &quot;Экономика и Предпринимательство&quot; № 10"/>
        <filter val="Журнал &quot;Экономика и предпринимательство&quot; № 11 ч.2 "/>
        <filter val="Журнал &quot;Экономика и предпринимательство&quot; №1 (ч.3)"/>
        <filter val="Журнал &quot;Экономика и предпринимательство&quot; №4 (ч.1)"/>
        <filter val="Журнал &quot;Экономика и предпринимательство&quot;, №11, ч. 2"/>
        <filter val="Журнал &quot;Экономика и предпринимательство&quot;, №5 (ч.2)"/>
        <filter val="Журнал &quot;Экономика и предпринимательство&quot;. 2014 №7"/>
        <filter val="Журнал &quot;Экономика и предпринимательство&quot;. Москва. – 2014. № 11 ч. 3"/>
        <filter val="Журнал &quot;Экономика устойчивого развития&quot;"/>
        <filter val="Журнал &quot;Экономика устойчивого развития&quot; 2014. №2"/>
        <filter val="Журнал &quot;Экономика устойчивого развития&quot; 2014. №3"/>
        <filter val="Журнал &quot;Экономический вестник ЮФО&quot; №1"/>
        <filter val="Журнал «Региональная экономика: теория и практика»,  № 11 (338)"/>
        <filter val="Журнал «Региональная экономика: теория и практика», № 8 (335)"/>
        <filter val="Журнал «Управление экономическими системами: Электронный научный журнал»"/>
        <filter val="Журнал «Экономика и предпринимательство». – 2013. - №12. (ВАК)"/>
        <filter val="Журнал сфера услуг: инновации и качество&quot;, №12"/>
        <filter val="КубИСЭП (филиал)"/>
        <filter val="Материалы  VI  международной научно-практической конференции Общество в эпоху перемен: формирование новых социально-экономических отношений. Издательство ЦПМ «Академия Бизнеса», 2014"/>
        <filter val="Материалы 12 Международной научно-практической конференции &quot;Экономика и управление: анализ тенденций и перспектив развития&quot;"/>
        <filter val="Материалы 2 Международной научно-практической конференции Курортно-рекреационный комплекс в системе регионального развития: инновационные подходы"/>
        <filter val="Материалы 2 Международной научно-практической конференции: &quot;Курортно-рекреационный комплекс в системе регионального развития"/>
        <filter val="Материалы 3 Всероссийской конференции с участием международной (заочной) конференции&quot;Актуальные исследования гуманитарных, естественных, общественных наук&quot; г.Новосибирск"/>
        <filter val="Материалы 3 научно-практической конференции молодых ученых и студентов &quot;Инновационная экономика: проблемы и решения&quot;"/>
        <filter val="Материалы 5 Международной  научно-практической конференции  &quot;Проблемы экономики, организации  и управления в России и мире"/>
        <filter val="Материалы 5 Международной научно-практической конференции &quot;Проблемы экономики, организации и управления в России и мире"/>
        <filter val="Материалы 9 международной конференции &quot;Интегрция науки и практики как механизм эффективного развития современного общества&quot;, г.Москва"/>
        <filter val="Материалы 9 международной научно-практической конференции &quot;Управление инновациями: теория, методология, практика&quot; г.Новосибирск"/>
        <filter val="Материалы IV международной научно-практической конференции «Современные концепции научных исследований»    "/>
        <filter val="Материалы XLII Международной научно-практической конференции «Экономика и современный менеджмент: теория и практика»"/>
        <filter val="Материалы XXII Международной научно-практической конференции «Новые перспективы развития экономических наук: инновации и риски»"/>
        <filter val="Материалы Всероссийской научно-практической конференции &quot;Молодая наука современной России. Вопросы теории и практики&quot; Волгоград"/>
        <filter val="Материалы Всероссийской научно-практической конференции &quot;Проблемы повышения эффективности экономики и управления в России&quot;, г.Волгоград"/>
        <filter val="Материалы международной научно-практической конференции &quot;Наука и образование:проблемы и перспективы&quot; г.Уфа"/>
        <filter val="Материалы международной научно-практической конференции посвященной 20 летию факультета таможенного дела . г.Москва"/>
        <filter val="Материалы международной научно-практической конференции Современное государство: проблемы социально-экономического развития Саратов: Издательство ЦПМ «Академия Бизнеса»"/>
        <filter val="Материалы международной студенческой научной конференции по экономике &quot;Формирование инфраструктуры и институтов инновационной экономики&quot;, Краснодар, КубГАУ, 2014"/>
        <filter val="Материалы международной студенческой научной конференции Формирование инфраструктуры и институтов инновационной экономики, Краснодар, КубГАУ"/>
        <filter val="Материалы МНПК &quot;Курортно-рекреационный комплекс в системе регионального развития: инновационные подходы&quot;, Краснодар, КГУ, 2014"/>
        <filter val="Материалы научно-практической конференции &quot;Актуальные проблемы современной науки&quot; г.Краснодар"/>
        <filter val="Материалы открытой НПК «Молодёжь муниципалитета: исследования, технологии и проекты», 9-10 апреля 2014, г. Краснодар, 2014"/>
        <filter val="Материалы фестиваля &quot;Открытый урок&quot;"/>
        <filter val="Международная конференция Europen Science and Technolodgy. Waldkraiburg-Munich-Germany"/>
        <filter val="Международный научно-практический журнал «Общество и право», № 1 (47)"/>
        <filter val="Москва.жур. Бухгалтерский учёт в издательстве и полиграфии"/>
        <filter val="Наука в современном мире. Сборник статей пятой международной научной конференции"/>
        <filter val="Научно-методический и информационный журнал &quot;Курорты. Сервис. Туризм&quot; № 1"/>
        <filter val="Научно-образовательный журнал  КИМПиМ"/>
        <filter val="Научно-практический журнал  «Сфера услуг: инновации и качество»,    № 17"/>
        <filter val="Научно-практический журнал  «Сфера услуг: инновации и качество»,    № 18"/>
        <filter val="Научно-практический журнал &quot;Сфера услуг :инновации качества&quot;"/>
        <filter val="Научно-практический журнал &quot;Сфера услуг: инновации качества&quot;"/>
        <filter val="Научно-практический журнал &quot;Сфера услуг: инновации качества&quot; "/>
        <filter val="Научно-практический журнал &quot;Сфера услуг:инновации и качество&quot;"/>
        <filter val="Научно-практический журнал «Сфера услуг: инновации и качество»"/>
        <filter val="Научно-практический журнал «Сфера услуг: инновации и качество» "/>
        <filter val="Научный журнал КубГАУ №99 (05), 2014"/>
        <filter val="Начно-практичекий журнал &quot;Сфера услуг: инновации качетва&quot;"/>
        <filter val="Образовательный процесс в современной высшей школе: инновационные технологии обучения. Сборник статей научно-методической конференции. Краснодар: Изд-во ЮИМ, 2014"/>
        <filter val="Политематический сетевой электронный научный журнал Кубанского государственного аграрного университета (Научный журнал КубГАУ) [Электронный ресурс]"/>
        <filter val="Политематический сетевой электронный научный журнал Кубанского государственного аграрного университета (Научный журнал КубГАУ) [Электронный ресурс] № 03 (097)"/>
        <filter val="Политематический сетевой электронный научный журнал Кубанского государственного аграрного универси-тета (Научный журнал КубГАУ) [Электронный ресурс] № 04 (098)"/>
        <filter val="Политематический сетевой электронный научный журнал Кубанского государственного аграрного университета (Научный журнал КубГАУ) [Электронный ресурс] №01 (095)"/>
        <filter val="Проблемы достижения экономической эффективности и социальной сбалансированности (сборник статей международной научно-практической конференции) г. Краснодар"/>
        <filter val="Проблемы, противоречия и перспективы развития России в современном мире: экономико-правовые аспекты. Сборник статей(Часть 1) международной научно-практической конференции Париж, Франция / под общ. ред. Э.В. Соболева, С.И. Берлина, В.В. Сорокожердьева – Кр"/>
        <filter val="Сб. статей международной  научно-практической конференции:  «Управление кадровым потенциалом  в условиях инновационной  экономики» / под научн. Ред. Ш.А. Курманбаевой"/>
        <filter val="Сб. статей международной научно-практической конференции студентов и молодых ученых: «Тенденции развития российского экономического пространства в условиях глобализации и интеграции» / под общ. ред. Э.В. Соболева, - Краснодар: Краснодарский филиал Финансо"/>
        <filter val="сборник  международной научной конференции, г. Екатеринбург"/>
        <filter val="Сборник Всероссийской конференции Молодая наука современной России: вопросы теории и практики Волгоград: Изд-во ВГТУ, 2014."/>
        <filter val="Сборник Всероссийской конференции Молодая наука современной России: вопросы теории и практикиВолгоград: Изд-во ВГТУ, 2014."/>
        <filter val="Сборник Всероссийской научно-практической конференции Актуальные проблемы развития общества: правовые, экономические и социальные аспекты Волгоград: Изд-во ВГТУ, 2014."/>
        <filter val="Сборник Всероссийской научно-практической конференции Актуальные проблемы развития общества: правовые, экономические и социальные аспекты олгоград: Изд-во ВГТУ, 2014."/>
        <filter val="Сборник конференции &quot;Молодой ученый» г. Чита"/>
        <filter val="сборник материалов II международной научно-практической конференции. Академическая наука - проблемы и достижения - Москва"/>
        <filter val="Сборник материалов конференции &quot;Современное общество, образование и наука"/>
        <filter val="Сборник материалов международной научно-практической конференции &quot;Курорно-рекреационный комплекс в системе регионального развития:инновационные подходы&quot; г.Краснодар"/>
        <filter val="Сборник материалов международной научно-практической конференции &quot;Теоретические и практические проблемы современного образования&quot; п.Небуг"/>
        <filter val="Сборник науных трудов 4 Международной научно-практической конференции &quot;Современное государство:проблемы социально-экономического развития"/>
        <filter val="Сборник научных статей 4-й Международной научно-практической конференцииТренды развития современного общества: управленческие,  правовые, экономические и социальные аспекты [Текст]: . Юго-Зап. гос. ун-т. Курск, 2014"/>
        <filter val="Сборник научных статей: в 2 ч. ./Междунар. науч. конф. (Саратов, 18-25 апр.2014г.).- Вып. 9 - Саратов: Изд-во Сарат. ин-та РГТЭУ, 2014.-Ч.2."/>
        <filter val="Сборник научных трудов SWorld Одесса: Черноморье"/>
        <filter val="Сборник научных трудов Краснодарского филиала &quot;РЭУ им. Г.В. Плеханова&quot;"/>
        <filter val="Сборник научных трудов Краснодарского филиала РГТЭУ"/>
        <filter val="Сборник научных трудов КФ РЭУ им. Г.В. Плеханова. - Краснодар"/>
        <filter val="Сборник научных трудов международной заочной научно-практической конференции &quot;Актуальные вопросы образования и науки&quot; г.Тамбов"/>
        <filter val="Сборник научных трудов Международной научно-практической конференции &quot;Наука и образование в 21 веке:теория, практика, инновации&quot; г.Москва"/>
        <filter val="Сборник научных трудов по материалам III Международной научно-практической конференции &quot;Инновационная экономика: проблемы и решения&quot; "/>
        <filter val="Сборник научных трудов по материалам Международной научно-практической конференции &quot;Теоретические и прикладные вопросы образования и науки&quot; "/>
        <filter val="Сборник научных трудов Финансового университета"/>
        <filter val="Сборник статей международной научно-практической конференции &quot;Достижения и перспективы экономических наук&quot; г.Уфа"/>
        <filter val="Факторы повышения эффективности российской экономики (материалы международной научно-практической конференции) / под  ред. М.Б.Щепакина – .Краснодар: ; КЦНТИ, 2014"/>
        <filter val="Экономика и предпринимательство, №11, ч. 2"/>
        <filter val="Экономический вестник ЮФО №1"/>
        <filter val="Электронное научно-практическое периодическое издание «Экономика и социум»Изд-во: Институт управления и социально-экономического развития, выпуск №2"/>
        <filter val="Электронный сборник материалов 1 Международной научно-практической конференции &quot;Инновации в индустрии питания и сервиса&quot; г.Краснодар"/>
      </filters>
    </filterColumn>
  </autoFilter>
  <mergeCells count="1">
    <mergeCell ref="A1:L1"/>
  </mergeCells>
  <dataValidations count="1">
    <dataValidation type="list" showErrorMessage="1" sqref="F242:F248">
      <formula1>#REF!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>
          <x14:formula1>
            <xm:f>'Списки категорий'!$D$2:$D$23</xm:f>
          </x14:formula1>
          <xm:sqref>D3:D55 D56:D241</xm:sqref>
        </x14:dataValidation>
        <x14:dataValidation type="list">
          <x14:formula1>
            <xm:f>Сотрудники!$A$3:$A$202</xm:f>
          </x14:formula1>
          <xm:sqref>A3:A55 A56:A241</xm:sqref>
        </x14:dataValidation>
        <x14:dataValidation type="list">
          <x14:formula1>
            <xm:f>Сотрудники!$B$3:$B$387</xm:f>
          </x14:formula1>
          <xm:sqref>C3:C55 C56:C241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opLeftCell="A61" workbookViewId="0">
      <selection activeCell="B3" sqref="B3"/>
    </sheetView>
  </sheetViews>
  <sheetFormatPr defaultColWidth="17.28515625" defaultRowHeight="12.75" x14ac:dyDescent="0.2"/>
  <cols>
    <col min="1" max="1" width="38.7109375" style="326" customWidth="1"/>
    <col min="2" max="2" width="43.28515625" customWidth="1"/>
    <col min="3" max="3" width="29.28515625" customWidth="1"/>
    <col min="4" max="4" width="26.7109375" customWidth="1"/>
    <col min="5" max="5" width="23.5703125" customWidth="1"/>
    <col min="6" max="6" width="26.140625" customWidth="1"/>
    <col min="7" max="7" width="34.42578125" customWidth="1"/>
    <col min="8" max="8" width="31.28515625" customWidth="1"/>
    <col min="9" max="9" width="40.140625" customWidth="1"/>
    <col min="10" max="10" width="22.5703125" customWidth="1"/>
  </cols>
  <sheetData>
    <row r="1" spans="1:10" ht="15" x14ac:dyDescent="0.2">
      <c r="A1" s="346"/>
      <c r="B1" s="336"/>
      <c r="C1" s="336"/>
      <c r="D1" s="336"/>
      <c r="E1" s="336"/>
      <c r="F1" s="336"/>
      <c r="G1" s="336"/>
      <c r="H1" s="336"/>
      <c r="I1" s="336"/>
      <c r="J1" s="336"/>
    </row>
    <row r="2" spans="1:10" ht="45" x14ac:dyDescent="0.2">
      <c r="A2" s="319" t="s">
        <v>27</v>
      </c>
      <c r="B2" s="123" t="s">
        <v>500</v>
      </c>
      <c r="C2" s="124" t="s">
        <v>1076</v>
      </c>
      <c r="D2" s="123" t="s">
        <v>1093</v>
      </c>
      <c r="E2" s="124" t="s">
        <v>1094</v>
      </c>
      <c r="F2" s="162" t="s">
        <v>1095</v>
      </c>
      <c r="G2" s="123" t="s">
        <v>1608</v>
      </c>
      <c r="H2" s="124" t="s">
        <v>1609</v>
      </c>
      <c r="I2" s="123" t="s">
        <v>1610</v>
      </c>
      <c r="J2" s="123" t="s">
        <v>1612</v>
      </c>
    </row>
    <row r="3" spans="1:10" ht="45" x14ac:dyDescent="0.2">
      <c r="A3" s="320" t="s">
        <v>1626</v>
      </c>
      <c r="B3" s="181" t="s">
        <v>2011</v>
      </c>
      <c r="C3" s="181" t="s">
        <v>2031</v>
      </c>
      <c r="D3" s="181" t="s">
        <v>2033</v>
      </c>
      <c r="E3" s="181" t="s">
        <v>2035</v>
      </c>
      <c r="F3" s="181" t="s">
        <v>2037</v>
      </c>
      <c r="G3" s="181" t="s">
        <v>2038</v>
      </c>
      <c r="H3" s="181" t="s">
        <v>2041</v>
      </c>
      <c r="I3" s="181" t="s">
        <v>2042</v>
      </c>
      <c r="J3" s="181"/>
    </row>
    <row r="4" spans="1:10" ht="45" x14ac:dyDescent="0.2">
      <c r="A4" s="320" t="s">
        <v>2044</v>
      </c>
      <c r="B4" s="181" t="s">
        <v>2046</v>
      </c>
      <c r="C4" s="181" t="s">
        <v>2047</v>
      </c>
      <c r="D4" s="181" t="s">
        <v>2049</v>
      </c>
      <c r="E4" s="181" t="s">
        <v>2053</v>
      </c>
      <c r="F4" s="181" t="s">
        <v>2056</v>
      </c>
      <c r="G4" s="181" t="s">
        <v>2058</v>
      </c>
      <c r="H4" s="181" t="s">
        <v>2060</v>
      </c>
      <c r="I4" s="181" t="s">
        <v>2061</v>
      </c>
      <c r="J4" s="181"/>
    </row>
    <row r="5" spans="1:10" ht="75" x14ac:dyDescent="0.2">
      <c r="A5" s="320" t="s">
        <v>2065</v>
      </c>
      <c r="B5" s="181" t="s">
        <v>2068</v>
      </c>
      <c r="C5" s="181" t="s">
        <v>2069</v>
      </c>
      <c r="D5" s="181" t="s">
        <v>2072</v>
      </c>
      <c r="E5" s="181" t="s">
        <v>2076</v>
      </c>
      <c r="F5" s="181" t="s">
        <v>2080</v>
      </c>
      <c r="G5" s="181" t="s">
        <v>2082</v>
      </c>
      <c r="H5" s="181" t="s">
        <v>2084</v>
      </c>
      <c r="I5" s="181" t="s">
        <v>2085</v>
      </c>
      <c r="J5" s="181"/>
    </row>
    <row r="6" spans="1:10" ht="75" x14ac:dyDescent="0.2">
      <c r="A6" s="320" t="s">
        <v>2090</v>
      </c>
      <c r="B6" s="181" t="s">
        <v>2092</v>
      </c>
      <c r="C6" s="181" t="s">
        <v>2094</v>
      </c>
      <c r="D6" s="181" t="s">
        <v>2097</v>
      </c>
      <c r="E6" s="181" t="s">
        <v>2101</v>
      </c>
      <c r="F6" s="181" t="s">
        <v>2104</v>
      </c>
      <c r="G6" s="181" t="s">
        <v>2107</v>
      </c>
      <c r="H6" s="181" t="s">
        <v>2109</v>
      </c>
      <c r="I6" s="181" t="s">
        <v>2111</v>
      </c>
      <c r="J6" s="181"/>
    </row>
    <row r="7" spans="1:10" ht="45" x14ac:dyDescent="0.2">
      <c r="A7" s="320" t="s">
        <v>2114</v>
      </c>
      <c r="B7" s="181" t="s">
        <v>2117</v>
      </c>
      <c r="C7" s="181" t="s">
        <v>2120</v>
      </c>
      <c r="D7" s="181" t="s">
        <v>2122</v>
      </c>
      <c r="E7" s="181" t="s">
        <v>2126</v>
      </c>
      <c r="F7" s="181" t="s">
        <v>2133</v>
      </c>
      <c r="G7" s="181" t="s">
        <v>2135</v>
      </c>
      <c r="H7" s="181" t="s">
        <v>2142</v>
      </c>
      <c r="I7" s="181" t="s">
        <v>2146</v>
      </c>
      <c r="J7" s="181"/>
    </row>
    <row r="8" spans="1:10" ht="75" x14ac:dyDescent="0.2">
      <c r="A8" s="320" t="s">
        <v>2150</v>
      </c>
      <c r="B8" s="181" t="s">
        <v>2152</v>
      </c>
      <c r="C8" s="181" t="s">
        <v>2156</v>
      </c>
      <c r="D8" s="181" t="s">
        <v>2157</v>
      </c>
      <c r="E8" s="181" t="s">
        <v>2161</v>
      </c>
      <c r="F8" s="181" t="s">
        <v>2163</v>
      </c>
      <c r="G8" s="181" t="s">
        <v>2164</v>
      </c>
      <c r="H8" s="181" t="s">
        <v>2166</v>
      </c>
      <c r="I8" s="181" t="s">
        <v>2167</v>
      </c>
      <c r="J8" s="181"/>
    </row>
    <row r="9" spans="1:10" ht="45" x14ac:dyDescent="0.2">
      <c r="A9" s="320" t="s">
        <v>2170</v>
      </c>
      <c r="B9" s="181" t="s">
        <v>2171</v>
      </c>
      <c r="C9" s="181" t="s">
        <v>2173</v>
      </c>
      <c r="D9" s="181" t="s">
        <v>2174</v>
      </c>
      <c r="E9" s="181" t="s">
        <v>2176</v>
      </c>
      <c r="F9" s="181" t="s">
        <v>2178</v>
      </c>
      <c r="G9" s="181" t="s">
        <v>2180</v>
      </c>
      <c r="H9" s="181" t="s">
        <v>2182</v>
      </c>
      <c r="I9" s="181" t="s">
        <v>2183</v>
      </c>
      <c r="J9" s="181"/>
    </row>
    <row r="10" spans="1:10" ht="60" x14ac:dyDescent="0.2">
      <c r="A10" s="320" t="s">
        <v>2185</v>
      </c>
      <c r="B10" s="181" t="s">
        <v>2186</v>
      </c>
      <c r="C10" s="181" t="s">
        <v>2188</v>
      </c>
      <c r="D10" s="181" t="s">
        <v>2189</v>
      </c>
      <c r="E10" s="181" t="s">
        <v>2191</v>
      </c>
      <c r="F10" s="181" t="s">
        <v>2193</v>
      </c>
      <c r="G10" s="181" t="s">
        <v>2194</v>
      </c>
      <c r="H10" s="181" t="s">
        <v>2196</v>
      </c>
      <c r="I10" s="181" t="s">
        <v>2197</v>
      </c>
      <c r="J10" s="181"/>
    </row>
    <row r="11" spans="1:10" ht="90" x14ac:dyDescent="0.2">
      <c r="A11" s="320" t="s">
        <v>2203</v>
      </c>
      <c r="B11" s="181" t="s">
        <v>2205</v>
      </c>
      <c r="C11" s="181" t="s">
        <v>2209</v>
      </c>
      <c r="D11" s="181" t="s">
        <v>2210</v>
      </c>
      <c r="E11" s="181" t="s">
        <v>2213</v>
      </c>
      <c r="F11" s="181" t="s">
        <v>2217</v>
      </c>
      <c r="G11" s="181" t="s">
        <v>2218</v>
      </c>
      <c r="H11" s="181" t="s">
        <v>2220</v>
      </c>
      <c r="I11" s="181" t="s">
        <v>2221</v>
      </c>
      <c r="J11" s="181"/>
    </row>
    <row r="12" spans="1:10" ht="60" x14ac:dyDescent="0.2">
      <c r="A12" s="320" t="s">
        <v>2224</v>
      </c>
      <c r="B12" s="181" t="s">
        <v>2226</v>
      </c>
      <c r="C12" s="181" t="s">
        <v>2228</v>
      </c>
      <c r="D12" s="181" t="s">
        <v>2229</v>
      </c>
      <c r="E12" s="181" t="s">
        <v>2231</v>
      </c>
      <c r="F12" s="181" t="s">
        <v>2233</v>
      </c>
      <c r="G12" s="181" t="s">
        <v>2234</v>
      </c>
      <c r="H12" s="181" t="s">
        <v>2236</v>
      </c>
      <c r="I12" s="181" t="s">
        <v>2237</v>
      </c>
      <c r="J12" s="181"/>
    </row>
    <row r="13" spans="1:10" ht="75" x14ac:dyDescent="0.2">
      <c r="A13" s="320" t="s">
        <v>2239</v>
      </c>
      <c r="B13" s="181" t="s">
        <v>2241</v>
      </c>
      <c r="C13" s="181" t="s">
        <v>2243</v>
      </c>
      <c r="D13" s="181" t="s">
        <v>2244</v>
      </c>
      <c r="E13" s="181" t="s">
        <v>2246</v>
      </c>
      <c r="F13" s="181" t="s">
        <v>2249</v>
      </c>
      <c r="G13" s="181" t="s">
        <v>2250</v>
      </c>
      <c r="H13" s="181" t="s">
        <v>2252</v>
      </c>
      <c r="I13" s="181" t="s">
        <v>2253</v>
      </c>
      <c r="J13" s="181"/>
    </row>
    <row r="14" spans="1:10" ht="75" x14ac:dyDescent="0.2">
      <c r="A14" s="320" t="s">
        <v>2255</v>
      </c>
      <c r="B14" s="181" t="s">
        <v>2256</v>
      </c>
      <c r="C14" s="181" t="s">
        <v>2258</v>
      </c>
      <c r="D14" s="181" t="s">
        <v>2259</v>
      </c>
      <c r="E14" s="181" t="s">
        <v>2262</v>
      </c>
      <c r="F14" s="181" t="s">
        <v>2264</v>
      </c>
      <c r="G14" s="181" t="s">
        <v>2265</v>
      </c>
      <c r="H14" s="200" t="s">
        <v>2269</v>
      </c>
      <c r="I14" s="181" t="s">
        <v>2367</v>
      </c>
      <c r="J14" s="181"/>
    </row>
    <row r="15" spans="1:10" ht="45" x14ac:dyDescent="0.2">
      <c r="A15" s="320" t="s">
        <v>2370</v>
      </c>
      <c r="B15" s="181" t="s">
        <v>2371</v>
      </c>
      <c r="C15" s="181" t="s">
        <v>2373</v>
      </c>
      <c r="D15" s="181" t="s">
        <v>2374</v>
      </c>
      <c r="E15" s="181" t="s">
        <v>2376</v>
      </c>
      <c r="F15" s="181" t="s">
        <v>2378</v>
      </c>
      <c r="G15" s="181" t="s">
        <v>2380</v>
      </c>
      <c r="H15" s="181" t="s">
        <v>2382</v>
      </c>
      <c r="I15" s="181" t="s">
        <v>2383</v>
      </c>
      <c r="J15" s="181"/>
    </row>
    <row r="16" spans="1:10" ht="60" x14ac:dyDescent="0.2">
      <c r="A16" s="320" t="s">
        <v>2385</v>
      </c>
      <c r="B16" s="181" t="s">
        <v>2386</v>
      </c>
      <c r="C16" s="181" t="s">
        <v>2389</v>
      </c>
      <c r="D16" s="181" t="s">
        <v>2390</v>
      </c>
      <c r="E16" s="181" t="s">
        <v>2392</v>
      </c>
      <c r="F16" s="181" t="s">
        <v>2395</v>
      </c>
      <c r="G16" s="181" t="s">
        <v>2396</v>
      </c>
      <c r="H16" s="181" t="s">
        <v>2398</v>
      </c>
      <c r="I16" s="181" t="s">
        <v>2400</v>
      </c>
      <c r="J16" s="181"/>
    </row>
    <row r="17" spans="1:10" ht="90" x14ac:dyDescent="0.2">
      <c r="A17" s="320" t="s">
        <v>2402</v>
      </c>
      <c r="B17" s="181" t="s">
        <v>2403</v>
      </c>
      <c r="C17" s="181" t="s">
        <v>2405</v>
      </c>
      <c r="D17" s="181" t="s">
        <v>2406</v>
      </c>
      <c r="E17" s="181" t="s">
        <v>2408</v>
      </c>
      <c r="F17" s="181" t="s">
        <v>2410</v>
      </c>
      <c r="G17" s="181" t="s">
        <v>2412</v>
      </c>
      <c r="H17" s="181" t="s">
        <v>2415</v>
      </c>
      <c r="I17" s="181" t="s">
        <v>2416</v>
      </c>
      <c r="J17" s="181"/>
    </row>
    <row r="18" spans="1:10" ht="45" x14ac:dyDescent="0.2">
      <c r="A18" s="321" t="s">
        <v>2418</v>
      </c>
      <c r="B18" s="204" t="s">
        <v>2433</v>
      </c>
      <c r="C18" s="204" t="s">
        <v>2435</v>
      </c>
      <c r="D18" s="204" t="s">
        <v>2436</v>
      </c>
      <c r="E18" s="204" t="s">
        <v>2437</v>
      </c>
      <c r="F18" s="204" t="s">
        <v>2438</v>
      </c>
      <c r="G18" s="204" t="s">
        <v>2439</v>
      </c>
      <c r="H18" s="204" t="s">
        <v>2441</v>
      </c>
      <c r="I18" s="206" t="s">
        <v>2442</v>
      </c>
      <c r="J18" s="204"/>
    </row>
    <row r="19" spans="1:10" ht="45" x14ac:dyDescent="0.2">
      <c r="A19" s="321" t="s">
        <v>2455</v>
      </c>
      <c r="B19" s="204" t="s">
        <v>2456</v>
      </c>
      <c r="C19" s="204" t="s">
        <v>2458</v>
      </c>
      <c r="D19" s="204" t="s">
        <v>2459</v>
      </c>
      <c r="E19" s="204" t="s">
        <v>2461</v>
      </c>
      <c r="F19" s="204" t="s">
        <v>2463</v>
      </c>
      <c r="G19" s="204" t="s">
        <v>2465</v>
      </c>
      <c r="H19" s="204" t="s">
        <v>2466</v>
      </c>
      <c r="I19" s="206" t="s">
        <v>2467</v>
      </c>
      <c r="J19" s="204"/>
    </row>
    <row r="20" spans="1:10" ht="60" x14ac:dyDescent="0.2">
      <c r="A20" s="246" t="s">
        <v>2470</v>
      </c>
      <c r="B20" s="208" t="s">
        <v>2500</v>
      </c>
      <c r="C20" s="208" t="s">
        <v>2503</v>
      </c>
      <c r="D20" s="208" t="s">
        <v>2504</v>
      </c>
      <c r="E20" s="208" t="s">
        <v>2507</v>
      </c>
      <c r="F20" s="208" t="s">
        <v>2509</v>
      </c>
      <c r="G20" s="208" t="s">
        <v>2510</v>
      </c>
      <c r="H20" s="208" t="s">
        <v>2512</v>
      </c>
      <c r="I20" s="208" t="s">
        <v>2513</v>
      </c>
      <c r="J20" s="208"/>
    </row>
    <row r="21" spans="1:10" ht="60" x14ac:dyDescent="0.2">
      <c r="A21" s="246" t="s">
        <v>2516</v>
      </c>
      <c r="B21" s="208" t="s">
        <v>2518</v>
      </c>
      <c r="C21" s="208" t="s">
        <v>2520</v>
      </c>
      <c r="D21" s="208" t="s">
        <v>2521</v>
      </c>
      <c r="E21" s="208" t="s">
        <v>2523</v>
      </c>
      <c r="F21" s="208" t="s">
        <v>2524</v>
      </c>
      <c r="G21" s="208" t="s">
        <v>2526</v>
      </c>
      <c r="H21" s="208" t="s">
        <v>2527</v>
      </c>
      <c r="I21" s="208" t="s">
        <v>2529</v>
      </c>
      <c r="J21" s="208"/>
    </row>
    <row r="22" spans="1:10" ht="45" x14ac:dyDescent="0.2">
      <c r="A22" s="246" t="s">
        <v>2531</v>
      </c>
      <c r="B22" s="208" t="s">
        <v>2532</v>
      </c>
      <c r="C22" s="208" t="s">
        <v>2534</v>
      </c>
      <c r="D22" s="208" t="s">
        <v>2535</v>
      </c>
      <c r="E22" s="208" t="s">
        <v>2537</v>
      </c>
      <c r="F22" s="208" t="s">
        <v>2539</v>
      </c>
      <c r="G22" s="208" t="s">
        <v>2540</v>
      </c>
      <c r="H22" s="208" t="s">
        <v>2542</v>
      </c>
      <c r="I22" s="208" t="s">
        <v>2544</v>
      </c>
      <c r="J22" s="208"/>
    </row>
    <row r="23" spans="1:10" ht="60" x14ac:dyDescent="0.2">
      <c r="A23" s="246" t="s">
        <v>2546</v>
      </c>
      <c r="B23" s="208" t="s">
        <v>2548</v>
      </c>
      <c r="C23" s="208" t="s">
        <v>2549</v>
      </c>
      <c r="D23" s="208" t="s">
        <v>2550</v>
      </c>
      <c r="E23" s="208" t="s">
        <v>2551</v>
      </c>
      <c r="F23" s="208" t="s">
        <v>2552</v>
      </c>
      <c r="G23" s="208" t="s">
        <v>2553</v>
      </c>
      <c r="H23" s="208" t="s">
        <v>2554</v>
      </c>
      <c r="I23" s="208" t="s">
        <v>2555</v>
      </c>
      <c r="J23" s="208"/>
    </row>
    <row r="24" spans="1:10" ht="60" x14ac:dyDescent="0.2">
      <c r="A24" s="246" t="s">
        <v>2556</v>
      </c>
      <c r="B24" s="208" t="s">
        <v>2557</v>
      </c>
      <c r="C24" s="208" t="s">
        <v>2558</v>
      </c>
      <c r="D24" s="208" t="s">
        <v>2559</v>
      </c>
      <c r="E24" s="208" t="s">
        <v>2561</v>
      </c>
      <c r="F24" s="208" t="s">
        <v>2563</v>
      </c>
      <c r="G24" s="208" t="s">
        <v>2564</v>
      </c>
      <c r="H24" s="208" t="s">
        <v>2565</v>
      </c>
      <c r="I24" s="208" t="s">
        <v>2566</v>
      </c>
      <c r="J24" s="208"/>
    </row>
    <row r="25" spans="1:10" ht="45" x14ac:dyDescent="0.2">
      <c r="A25" s="246" t="s">
        <v>2567</v>
      </c>
      <c r="B25" s="208" t="s">
        <v>2568</v>
      </c>
      <c r="C25" s="208" t="s">
        <v>2569</v>
      </c>
      <c r="D25" s="208" t="s">
        <v>2570</v>
      </c>
      <c r="E25" s="208" t="s">
        <v>2571</v>
      </c>
      <c r="F25" s="208" t="s">
        <v>2572</v>
      </c>
      <c r="G25" s="208" t="s">
        <v>2573</v>
      </c>
      <c r="H25" s="208" t="s">
        <v>2574</v>
      </c>
      <c r="I25" s="208" t="s">
        <v>2575</v>
      </c>
      <c r="J25" s="208"/>
    </row>
    <row r="26" spans="1:10" ht="60" x14ac:dyDescent="0.2">
      <c r="A26" s="246" t="s">
        <v>2576</v>
      </c>
      <c r="B26" s="208" t="s">
        <v>2577</v>
      </c>
      <c r="C26" s="208" t="s">
        <v>2581</v>
      </c>
      <c r="D26" s="208" t="s">
        <v>2583</v>
      </c>
      <c r="E26" s="208" t="s">
        <v>2589</v>
      </c>
      <c r="F26" s="208" t="s">
        <v>2597</v>
      </c>
      <c r="G26" s="208" t="s">
        <v>2600</v>
      </c>
      <c r="H26" s="208" t="s">
        <v>2607</v>
      </c>
      <c r="I26" s="208" t="s">
        <v>2612</v>
      </c>
      <c r="J26" s="208">
        <v>100</v>
      </c>
    </row>
    <row r="27" spans="1:10" ht="45" x14ac:dyDescent="0.2">
      <c r="A27" s="246" t="s">
        <v>2621</v>
      </c>
      <c r="B27" s="208" t="s">
        <v>2624</v>
      </c>
      <c r="C27" s="208" t="s">
        <v>2632</v>
      </c>
      <c r="D27" s="208" t="s">
        <v>2634</v>
      </c>
      <c r="E27" s="208" t="s">
        <v>2642</v>
      </c>
      <c r="F27" s="208" t="s">
        <v>2650</v>
      </c>
      <c r="G27" s="208" t="s">
        <v>2652</v>
      </c>
      <c r="H27" s="208" t="s">
        <v>2658</v>
      </c>
      <c r="I27" s="208" t="s">
        <v>2661</v>
      </c>
      <c r="J27" s="208">
        <v>100</v>
      </c>
    </row>
    <row r="28" spans="1:10" ht="45" x14ac:dyDescent="0.2">
      <c r="A28" s="246" t="s">
        <v>2672</v>
      </c>
      <c r="B28" s="208" t="s">
        <v>2676</v>
      </c>
      <c r="C28" s="208" t="s">
        <v>2684</v>
      </c>
      <c r="D28" s="208" t="s">
        <v>2686</v>
      </c>
      <c r="E28" s="208" t="s">
        <v>2688</v>
      </c>
      <c r="F28" s="208" t="s">
        <v>2689</v>
      </c>
      <c r="G28" s="208" t="s">
        <v>2690</v>
      </c>
      <c r="H28" s="208" t="s">
        <v>2691</v>
      </c>
      <c r="I28" s="208" t="s">
        <v>2692</v>
      </c>
      <c r="J28" s="208"/>
    </row>
    <row r="29" spans="1:10" ht="45" x14ac:dyDescent="0.2">
      <c r="A29" s="246" t="s">
        <v>2693</v>
      </c>
      <c r="B29" s="208" t="s">
        <v>2694</v>
      </c>
      <c r="C29" s="208" t="s">
        <v>2695</v>
      </c>
      <c r="D29" s="208" t="s">
        <v>2696</v>
      </c>
      <c r="E29" s="208" t="s">
        <v>2697</v>
      </c>
      <c r="F29" s="208" t="s">
        <v>2698</v>
      </c>
      <c r="G29" s="208" t="s">
        <v>2699</v>
      </c>
      <c r="H29" s="208" t="s">
        <v>2700</v>
      </c>
      <c r="I29" s="208" t="s">
        <v>2701</v>
      </c>
      <c r="J29" s="208">
        <v>150</v>
      </c>
    </row>
    <row r="30" spans="1:10" ht="60" x14ac:dyDescent="0.2">
      <c r="A30" s="246" t="s">
        <v>2703</v>
      </c>
      <c r="B30" s="208" t="s">
        <v>2706</v>
      </c>
      <c r="C30" s="208" t="s">
        <v>2707</v>
      </c>
      <c r="D30" s="208" t="s">
        <v>2709</v>
      </c>
      <c r="E30" s="208" t="s">
        <v>2710</v>
      </c>
      <c r="F30" s="208" t="s">
        <v>2711</v>
      </c>
      <c r="G30" s="208" t="s">
        <v>2712</v>
      </c>
      <c r="H30" s="208" t="s">
        <v>2714</v>
      </c>
      <c r="I30" s="208" t="s">
        <v>2715</v>
      </c>
      <c r="J30" s="208">
        <v>100</v>
      </c>
    </row>
    <row r="31" spans="1:10" ht="60" x14ac:dyDescent="0.2">
      <c r="A31" s="246" t="s">
        <v>2716</v>
      </c>
      <c r="B31" s="208" t="s">
        <v>2717</v>
      </c>
      <c r="C31" s="208" t="s">
        <v>2718</v>
      </c>
      <c r="D31" s="208" t="s">
        <v>2719</v>
      </c>
      <c r="E31" s="208" t="s">
        <v>2720</v>
      </c>
      <c r="F31" s="208" t="s">
        <v>2721</v>
      </c>
      <c r="G31" s="208" t="s">
        <v>2722</v>
      </c>
      <c r="H31" s="208" t="s">
        <v>2723</v>
      </c>
      <c r="I31" s="208" t="s">
        <v>2724</v>
      </c>
      <c r="J31" s="208">
        <v>100</v>
      </c>
    </row>
    <row r="32" spans="1:10" ht="45" x14ac:dyDescent="0.2">
      <c r="A32" s="246" t="s">
        <v>2725</v>
      </c>
      <c r="B32" s="208" t="s">
        <v>2726</v>
      </c>
      <c r="C32" s="208" t="s">
        <v>2727</v>
      </c>
      <c r="D32" s="208" t="s">
        <v>2728</v>
      </c>
      <c r="E32" s="208" t="s">
        <v>2730</v>
      </c>
      <c r="F32" s="208" t="s">
        <v>2733</v>
      </c>
      <c r="G32" s="208" t="s">
        <v>2734</v>
      </c>
      <c r="H32" s="208" t="s">
        <v>2737</v>
      </c>
      <c r="I32" s="208" t="s">
        <v>2738</v>
      </c>
      <c r="J32" s="208">
        <v>150</v>
      </c>
    </row>
    <row r="33" spans="1:10" ht="45" x14ac:dyDescent="0.2">
      <c r="A33" s="246" t="s">
        <v>2740</v>
      </c>
      <c r="B33" s="208" t="s">
        <v>2741</v>
      </c>
      <c r="C33" s="208" t="s">
        <v>2743</v>
      </c>
      <c r="D33" s="208" t="s">
        <v>2744</v>
      </c>
      <c r="E33" s="208" t="s">
        <v>2746</v>
      </c>
      <c r="F33" s="208" t="s">
        <v>2747</v>
      </c>
      <c r="G33" s="208" t="s">
        <v>2748</v>
      </c>
      <c r="H33" s="208" t="s">
        <v>2749</v>
      </c>
      <c r="I33" s="208" t="s">
        <v>2750</v>
      </c>
      <c r="J33" s="208">
        <v>100</v>
      </c>
    </row>
    <row r="34" spans="1:10" ht="60" x14ac:dyDescent="0.2">
      <c r="A34" s="246" t="s">
        <v>2752</v>
      </c>
      <c r="B34" s="208" t="s">
        <v>2753</v>
      </c>
      <c r="C34" s="208" t="s">
        <v>2754</v>
      </c>
      <c r="D34" s="208" t="s">
        <v>2755</v>
      </c>
      <c r="E34" s="208" t="s">
        <v>2759</v>
      </c>
      <c r="F34" s="208" t="s">
        <v>2762</v>
      </c>
      <c r="G34" s="208" t="s">
        <v>2763</v>
      </c>
      <c r="H34" s="208" t="s">
        <v>2767</v>
      </c>
      <c r="I34" s="208" t="s">
        <v>2769</v>
      </c>
      <c r="J34" s="208">
        <v>60</v>
      </c>
    </row>
    <row r="35" spans="1:10" ht="60" x14ac:dyDescent="0.2">
      <c r="A35" s="246" t="s">
        <v>2774</v>
      </c>
      <c r="B35" s="208" t="s">
        <v>2776</v>
      </c>
      <c r="C35" s="208" t="s">
        <v>2779</v>
      </c>
      <c r="D35" s="208" t="s">
        <v>2780</v>
      </c>
      <c r="E35" s="208" t="s">
        <v>2784</v>
      </c>
      <c r="F35" s="208" t="s">
        <v>2786</v>
      </c>
      <c r="G35" s="200" t="s">
        <v>2788</v>
      </c>
      <c r="H35" s="200" t="s">
        <v>2793</v>
      </c>
      <c r="I35" s="208"/>
      <c r="J35" s="208"/>
    </row>
    <row r="36" spans="1:10" ht="45" x14ac:dyDescent="0.2">
      <c r="A36" s="246" t="s">
        <v>2795</v>
      </c>
      <c r="B36" s="208" t="s">
        <v>2797</v>
      </c>
      <c r="C36" s="208" t="s">
        <v>2800</v>
      </c>
      <c r="D36" s="208" t="s">
        <v>2801</v>
      </c>
      <c r="E36" s="208" t="s">
        <v>2803</v>
      </c>
      <c r="F36" s="208" t="s">
        <v>2807</v>
      </c>
      <c r="G36" s="208" t="s">
        <v>2808</v>
      </c>
      <c r="H36" s="208" t="s">
        <v>2811</v>
      </c>
      <c r="I36" s="208" t="s">
        <v>2813</v>
      </c>
      <c r="J36" s="208"/>
    </row>
    <row r="37" spans="1:10" ht="15" x14ac:dyDescent="0.2">
      <c r="A37" s="322"/>
      <c r="B37" s="220"/>
      <c r="C37" s="222"/>
      <c r="D37" s="223"/>
      <c r="E37" s="222"/>
      <c r="F37" s="223"/>
      <c r="G37" s="231"/>
      <c r="H37" s="222"/>
      <c r="I37" s="231"/>
      <c r="J37" s="223"/>
    </row>
    <row r="38" spans="1:10" ht="60" x14ac:dyDescent="0.2">
      <c r="A38" s="323" t="s">
        <v>3002</v>
      </c>
      <c r="B38" s="233" t="s">
        <v>3083</v>
      </c>
      <c r="C38" s="240" t="s">
        <v>3093</v>
      </c>
      <c r="D38" s="241" t="s">
        <v>3202</v>
      </c>
      <c r="E38" s="240" t="s">
        <v>3208</v>
      </c>
      <c r="F38" s="241" t="s">
        <v>3209</v>
      </c>
      <c r="G38" s="233" t="s">
        <v>3210</v>
      </c>
      <c r="H38" s="240" t="s">
        <v>3211</v>
      </c>
      <c r="I38" s="233" t="s">
        <v>3212</v>
      </c>
      <c r="J38" s="242"/>
    </row>
    <row r="39" spans="1:10" ht="45" x14ac:dyDescent="0.2">
      <c r="A39" s="323" t="s">
        <v>3223</v>
      </c>
      <c r="B39" s="233" t="s">
        <v>3224</v>
      </c>
      <c r="C39" s="240" t="s">
        <v>3225</v>
      </c>
      <c r="D39" s="241" t="s">
        <v>3226</v>
      </c>
      <c r="E39" s="240" t="s">
        <v>3227</v>
      </c>
      <c r="F39" s="241" t="s">
        <v>3228</v>
      </c>
      <c r="G39" s="233" t="s">
        <v>3229</v>
      </c>
      <c r="H39" s="240" t="s">
        <v>3230</v>
      </c>
      <c r="I39" s="233" t="s">
        <v>3231</v>
      </c>
      <c r="J39" s="242"/>
    </row>
    <row r="40" spans="1:10" ht="45" x14ac:dyDescent="0.2">
      <c r="A40" s="323" t="s">
        <v>3232</v>
      </c>
      <c r="B40" s="233" t="s">
        <v>3233</v>
      </c>
      <c r="C40" s="240" t="s">
        <v>3234</v>
      </c>
      <c r="D40" s="241" t="s">
        <v>3235</v>
      </c>
      <c r="E40" s="240" t="s">
        <v>3237</v>
      </c>
      <c r="F40" s="241" t="s">
        <v>3240</v>
      </c>
      <c r="G40" s="233" t="s">
        <v>3241</v>
      </c>
      <c r="H40" s="240" t="s">
        <v>3243</v>
      </c>
      <c r="I40" s="233" t="s">
        <v>3245</v>
      </c>
      <c r="J40" s="242"/>
    </row>
    <row r="41" spans="1:10" ht="45" x14ac:dyDescent="0.2">
      <c r="A41" s="323" t="s">
        <v>3247</v>
      </c>
      <c r="B41" s="233" t="s">
        <v>3248</v>
      </c>
      <c r="C41" s="240" t="s">
        <v>3250</v>
      </c>
      <c r="D41" s="241" t="s">
        <v>3251</v>
      </c>
      <c r="E41" s="240" t="s">
        <v>3255</v>
      </c>
      <c r="F41" s="241" t="s">
        <v>3256</v>
      </c>
      <c r="G41" s="233" t="s">
        <v>3257</v>
      </c>
      <c r="H41" s="240" t="s">
        <v>3261</v>
      </c>
      <c r="I41" s="233" t="s">
        <v>3262</v>
      </c>
      <c r="J41" s="242"/>
    </row>
    <row r="42" spans="1:10" ht="60" x14ac:dyDescent="0.2">
      <c r="A42" s="323" t="s">
        <v>3268</v>
      </c>
      <c r="B42" s="233" t="s">
        <v>3269</v>
      </c>
      <c r="C42" s="240" t="s">
        <v>3271</v>
      </c>
      <c r="D42" s="241" t="s">
        <v>3273</v>
      </c>
      <c r="E42" s="240" t="s">
        <v>3275</v>
      </c>
      <c r="F42" s="241" t="s">
        <v>3280</v>
      </c>
      <c r="G42" s="233" t="s">
        <v>3281</v>
      </c>
      <c r="H42" s="240" t="s">
        <v>3283</v>
      </c>
      <c r="I42" s="233" t="s">
        <v>3285</v>
      </c>
      <c r="J42" s="242"/>
    </row>
    <row r="43" spans="1:10" ht="45" x14ac:dyDescent="0.2">
      <c r="A43" s="323" t="s">
        <v>3287</v>
      </c>
      <c r="B43" s="233" t="s">
        <v>3288</v>
      </c>
      <c r="C43" s="240" t="s">
        <v>3291</v>
      </c>
      <c r="D43" s="241" t="s">
        <v>3293</v>
      </c>
      <c r="E43" s="240" t="s">
        <v>3295</v>
      </c>
      <c r="F43" s="241" t="s">
        <v>3298</v>
      </c>
      <c r="G43" s="233" t="s">
        <v>3300</v>
      </c>
      <c r="H43" s="240" t="s">
        <v>3302</v>
      </c>
      <c r="I43" s="233" t="s">
        <v>3303</v>
      </c>
      <c r="J43" s="242"/>
    </row>
    <row r="44" spans="1:10" ht="60" x14ac:dyDescent="0.2">
      <c r="A44" s="323" t="s">
        <v>3308</v>
      </c>
      <c r="B44" s="233" t="s">
        <v>3310</v>
      </c>
      <c r="C44" s="240" t="s">
        <v>3311</v>
      </c>
      <c r="D44" s="241" t="s">
        <v>3312</v>
      </c>
      <c r="E44" s="240" t="s">
        <v>3315</v>
      </c>
      <c r="F44" s="241" t="s">
        <v>3318</v>
      </c>
      <c r="G44" s="233" t="s">
        <v>3320</v>
      </c>
      <c r="H44" s="240" t="s">
        <v>3323</v>
      </c>
      <c r="I44" s="233" t="s">
        <v>3324</v>
      </c>
      <c r="J44" s="242"/>
    </row>
    <row r="45" spans="1:10" ht="60" x14ac:dyDescent="0.2">
      <c r="A45" s="323" t="s">
        <v>3327</v>
      </c>
      <c r="B45" s="233" t="s">
        <v>3328</v>
      </c>
      <c r="C45" s="240" t="s">
        <v>3330</v>
      </c>
      <c r="D45" s="241" t="s">
        <v>3331</v>
      </c>
      <c r="E45" s="240" t="s">
        <v>3336</v>
      </c>
      <c r="F45" s="241" t="s">
        <v>3338</v>
      </c>
      <c r="G45" s="233" t="s">
        <v>3340</v>
      </c>
      <c r="H45" s="240" t="s">
        <v>3342</v>
      </c>
      <c r="I45" s="233" t="s">
        <v>3343</v>
      </c>
      <c r="J45" s="242"/>
    </row>
    <row r="46" spans="1:10" ht="60" x14ac:dyDescent="0.2">
      <c r="A46" s="323" t="s">
        <v>3348</v>
      </c>
      <c r="B46" s="233" t="s">
        <v>3350</v>
      </c>
      <c r="C46" s="240" t="s">
        <v>3351</v>
      </c>
      <c r="D46" s="241" t="s">
        <v>3352</v>
      </c>
      <c r="E46" s="240" t="s">
        <v>3356</v>
      </c>
      <c r="F46" s="241" t="s">
        <v>3357</v>
      </c>
      <c r="G46" s="233" t="s">
        <v>3358</v>
      </c>
      <c r="H46" s="240" t="s">
        <v>3360</v>
      </c>
      <c r="I46" s="233" t="s">
        <v>3361</v>
      </c>
      <c r="J46" s="242"/>
    </row>
    <row r="47" spans="1:10" ht="60" x14ac:dyDescent="0.2">
      <c r="A47" s="323" t="s">
        <v>3362</v>
      </c>
      <c r="B47" s="233" t="s">
        <v>3363</v>
      </c>
      <c r="C47" s="240" t="s">
        <v>3364</v>
      </c>
      <c r="D47" s="241" t="s">
        <v>3365</v>
      </c>
      <c r="E47" s="240" t="s">
        <v>3366</v>
      </c>
      <c r="F47" s="241" t="s">
        <v>3367</v>
      </c>
      <c r="G47" s="233" t="s">
        <v>3368</v>
      </c>
      <c r="H47" s="240" t="s">
        <v>3369</v>
      </c>
      <c r="I47" s="233" t="s">
        <v>3370</v>
      </c>
      <c r="J47" s="242"/>
    </row>
    <row r="48" spans="1:10" ht="60" x14ac:dyDescent="0.2">
      <c r="A48" s="323" t="s">
        <v>3371</v>
      </c>
      <c r="B48" s="233" t="s">
        <v>3372</v>
      </c>
      <c r="C48" s="240" t="s">
        <v>3373</v>
      </c>
      <c r="D48" s="241" t="s">
        <v>3374</v>
      </c>
      <c r="E48" s="240" t="s">
        <v>3375</v>
      </c>
      <c r="F48" s="241" t="s">
        <v>3376</v>
      </c>
      <c r="G48" s="233" t="s">
        <v>3377</v>
      </c>
      <c r="H48" s="240" t="s">
        <v>3378</v>
      </c>
      <c r="I48" s="233" t="s">
        <v>3379</v>
      </c>
      <c r="J48" s="242"/>
    </row>
    <row r="49" spans="1:10" ht="60" x14ac:dyDescent="0.2">
      <c r="A49" s="323" t="s">
        <v>3380</v>
      </c>
      <c r="B49" s="233" t="s">
        <v>3382</v>
      </c>
      <c r="C49" s="240" t="s">
        <v>3383</v>
      </c>
      <c r="D49" s="241" t="s">
        <v>3385</v>
      </c>
      <c r="E49" s="240" t="s">
        <v>3390</v>
      </c>
      <c r="F49" s="241" t="s">
        <v>3392</v>
      </c>
      <c r="G49" s="233" t="s">
        <v>3394</v>
      </c>
      <c r="H49" s="240" t="s">
        <v>3396</v>
      </c>
      <c r="I49" s="233" t="s">
        <v>3397</v>
      </c>
      <c r="J49" s="242"/>
    </row>
    <row r="50" spans="1:10" ht="60" x14ac:dyDescent="0.2">
      <c r="A50" s="323" t="s">
        <v>3402</v>
      </c>
      <c r="B50" s="233" t="s">
        <v>3403</v>
      </c>
      <c r="C50" s="240" t="s">
        <v>3406</v>
      </c>
      <c r="D50" s="241" t="s">
        <v>3407</v>
      </c>
      <c r="E50" s="240" t="s">
        <v>3409</v>
      </c>
      <c r="F50" s="241" t="s">
        <v>3413</v>
      </c>
      <c r="G50" s="233" t="s">
        <v>3416</v>
      </c>
      <c r="H50" s="240" t="s">
        <v>3418</v>
      </c>
      <c r="I50" s="233" t="s">
        <v>3420</v>
      </c>
      <c r="J50" s="242"/>
    </row>
    <row r="51" spans="1:10" ht="45" x14ac:dyDescent="0.2">
      <c r="A51" s="323" t="s">
        <v>3422</v>
      </c>
      <c r="B51" s="233" t="s">
        <v>3423</v>
      </c>
      <c r="C51" s="240" t="s">
        <v>3425</v>
      </c>
      <c r="D51" s="241" t="s">
        <v>3426</v>
      </c>
      <c r="E51" s="240" t="s">
        <v>3431</v>
      </c>
      <c r="F51" s="241" t="s">
        <v>3433</v>
      </c>
      <c r="G51" s="233"/>
      <c r="H51" s="240" t="s">
        <v>3436</v>
      </c>
      <c r="I51" s="233" t="s">
        <v>3438</v>
      </c>
      <c r="J51" s="242"/>
    </row>
    <row r="52" spans="1:10" ht="45" x14ac:dyDescent="0.2">
      <c r="A52" s="323" t="s">
        <v>3439</v>
      </c>
      <c r="B52" s="233" t="s">
        <v>3442</v>
      </c>
      <c r="C52" s="240" t="s">
        <v>3446</v>
      </c>
      <c r="D52" s="241" t="s">
        <v>3447</v>
      </c>
      <c r="E52" s="240" t="s">
        <v>3450</v>
      </c>
      <c r="F52" s="241" t="s">
        <v>3452</v>
      </c>
      <c r="G52" s="233" t="s">
        <v>3453</v>
      </c>
      <c r="H52" s="240" t="s">
        <v>3458</v>
      </c>
      <c r="I52" s="233" t="s">
        <v>3460</v>
      </c>
      <c r="J52" s="242"/>
    </row>
    <row r="53" spans="1:10" ht="45" x14ac:dyDescent="0.2">
      <c r="A53" s="323" t="s">
        <v>3462</v>
      </c>
      <c r="B53" s="233" t="s">
        <v>3463</v>
      </c>
      <c r="C53" s="240" t="s">
        <v>3465</v>
      </c>
      <c r="D53" s="241" t="s">
        <v>3467</v>
      </c>
      <c r="E53" s="240" t="s">
        <v>3470</v>
      </c>
      <c r="F53" s="241" t="s">
        <v>3474</v>
      </c>
      <c r="G53" s="233"/>
      <c r="H53" s="240" t="s">
        <v>3477</v>
      </c>
      <c r="I53" s="233" t="s">
        <v>3478</v>
      </c>
      <c r="J53" s="242"/>
    </row>
    <row r="54" spans="1:10" ht="60" x14ac:dyDescent="0.2">
      <c r="A54" s="323" t="s">
        <v>3480</v>
      </c>
      <c r="B54" s="233" t="s">
        <v>3482</v>
      </c>
      <c r="C54" s="240" t="s">
        <v>3488</v>
      </c>
      <c r="D54" s="241" t="s">
        <v>3490</v>
      </c>
      <c r="E54" s="240" t="s">
        <v>3498</v>
      </c>
      <c r="F54" s="241" t="s">
        <v>3508</v>
      </c>
      <c r="G54" s="233"/>
      <c r="H54" s="240" t="s">
        <v>3517</v>
      </c>
      <c r="I54" s="233" t="s">
        <v>3522</v>
      </c>
      <c r="J54" s="242"/>
    </row>
    <row r="55" spans="1:10" ht="45" x14ac:dyDescent="0.2">
      <c r="A55" s="323" t="s">
        <v>3530</v>
      </c>
      <c r="B55" s="233" t="s">
        <v>3534</v>
      </c>
      <c r="C55" s="240" t="s">
        <v>3541</v>
      </c>
      <c r="D55" s="241" t="s">
        <v>3543</v>
      </c>
      <c r="E55" s="240" t="s">
        <v>3551</v>
      </c>
      <c r="F55" s="241" t="s">
        <v>3562</v>
      </c>
      <c r="G55" s="233"/>
      <c r="H55" s="240" t="s">
        <v>3574</v>
      </c>
      <c r="I55" s="233" t="s">
        <v>3577</v>
      </c>
      <c r="J55" s="242"/>
    </row>
    <row r="56" spans="1:10" ht="45" x14ac:dyDescent="0.2">
      <c r="A56" s="323" t="s">
        <v>3583</v>
      </c>
      <c r="B56" s="233" t="s">
        <v>3586</v>
      </c>
      <c r="C56" s="240" t="s">
        <v>3595</v>
      </c>
      <c r="D56" s="241" t="s">
        <v>3596</v>
      </c>
      <c r="E56" s="240" t="s">
        <v>3598</v>
      </c>
      <c r="F56" s="241" t="s">
        <v>3601</v>
      </c>
      <c r="G56" s="233" t="s">
        <v>3604</v>
      </c>
      <c r="H56" s="240" t="s">
        <v>3613</v>
      </c>
      <c r="I56" s="233" t="s">
        <v>3617</v>
      </c>
      <c r="J56" s="242"/>
    </row>
    <row r="57" spans="1:10" ht="60" x14ac:dyDescent="0.2">
      <c r="A57" s="323" t="s">
        <v>3622</v>
      </c>
      <c r="B57" s="233" t="s">
        <v>3626</v>
      </c>
      <c r="C57" s="240" t="s">
        <v>3633</v>
      </c>
      <c r="D57" s="241" t="s">
        <v>3635</v>
      </c>
      <c r="E57" s="240" t="s">
        <v>3643</v>
      </c>
      <c r="F57" s="241" t="s">
        <v>3651</v>
      </c>
      <c r="G57" s="233" t="s">
        <v>3653</v>
      </c>
      <c r="H57" s="240" t="s">
        <v>3667</v>
      </c>
      <c r="I57" s="233" t="s">
        <v>3670</v>
      </c>
      <c r="J57" s="242"/>
    </row>
    <row r="58" spans="1:10" ht="60" x14ac:dyDescent="0.2">
      <c r="A58" s="323" t="s">
        <v>3681</v>
      </c>
      <c r="B58" s="233" t="s">
        <v>3686</v>
      </c>
      <c r="C58" s="240" t="s">
        <v>3694</v>
      </c>
      <c r="D58" s="241" t="s">
        <v>3695</v>
      </c>
      <c r="E58" s="240" t="s">
        <v>3699</v>
      </c>
      <c r="F58" s="241" t="s">
        <v>3701</v>
      </c>
      <c r="G58" s="233" t="s">
        <v>3702</v>
      </c>
      <c r="H58" s="240" t="s">
        <v>3707</v>
      </c>
      <c r="I58" s="233" t="s">
        <v>3708</v>
      </c>
      <c r="J58" s="242"/>
    </row>
    <row r="59" spans="1:10" ht="45" x14ac:dyDescent="0.2">
      <c r="A59" s="323" t="s">
        <v>3711</v>
      </c>
      <c r="B59" s="233" t="s">
        <v>3712</v>
      </c>
      <c r="C59" s="240" t="s">
        <v>3716</v>
      </c>
      <c r="D59" s="241" t="s">
        <v>3718</v>
      </c>
      <c r="E59" s="240" t="s">
        <v>3720</v>
      </c>
      <c r="F59" s="241" t="s">
        <v>3724</v>
      </c>
      <c r="G59" s="233" t="s">
        <v>3725</v>
      </c>
      <c r="H59" s="240" t="s">
        <v>3727</v>
      </c>
      <c r="I59" s="233" t="s">
        <v>3730</v>
      </c>
      <c r="J59" s="242"/>
    </row>
    <row r="60" spans="1:10" ht="45" x14ac:dyDescent="0.2">
      <c r="A60" s="323" t="s">
        <v>3733</v>
      </c>
      <c r="B60" s="233" t="s">
        <v>3734</v>
      </c>
      <c r="C60" s="240" t="s">
        <v>3737</v>
      </c>
      <c r="D60" s="241" t="s">
        <v>3738</v>
      </c>
      <c r="E60" s="240" t="s">
        <v>3740</v>
      </c>
      <c r="F60" s="241" t="s">
        <v>3745</v>
      </c>
      <c r="G60" s="233" t="s">
        <v>3747</v>
      </c>
      <c r="H60" s="240" t="s">
        <v>3749</v>
      </c>
      <c r="I60" s="233" t="s">
        <v>3751</v>
      </c>
      <c r="J60" s="242"/>
    </row>
    <row r="61" spans="1:10" ht="45" x14ac:dyDescent="0.2">
      <c r="A61" s="323" t="s">
        <v>3753</v>
      </c>
      <c r="B61" s="233" t="s">
        <v>3754</v>
      </c>
      <c r="C61" s="240" t="s">
        <v>3759</v>
      </c>
      <c r="D61" s="241" t="s">
        <v>3760</v>
      </c>
      <c r="E61" s="240" t="s">
        <v>3764</v>
      </c>
      <c r="F61" s="241" t="s">
        <v>3767</v>
      </c>
      <c r="G61" s="233"/>
      <c r="H61" s="240" t="s">
        <v>3772</v>
      </c>
      <c r="I61" s="233" t="s">
        <v>3773</v>
      </c>
      <c r="J61" s="242"/>
    </row>
    <row r="62" spans="1:10" ht="60" x14ac:dyDescent="0.2">
      <c r="A62" s="323" t="s">
        <v>3775</v>
      </c>
      <c r="B62" s="233" t="s">
        <v>3778</v>
      </c>
      <c r="C62" s="240" t="s">
        <v>3780</v>
      </c>
      <c r="D62" s="241" t="s">
        <v>3781</v>
      </c>
      <c r="E62" s="240" t="s">
        <v>3785</v>
      </c>
      <c r="F62" s="241" t="s">
        <v>3789</v>
      </c>
      <c r="G62" s="233"/>
      <c r="H62" s="240" t="s">
        <v>3791</v>
      </c>
      <c r="I62" s="233" t="s">
        <v>3794</v>
      </c>
      <c r="J62" s="242"/>
    </row>
    <row r="63" spans="1:10" ht="45" x14ac:dyDescent="0.2">
      <c r="A63" s="323" t="s">
        <v>3803</v>
      </c>
      <c r="B63" s="233" t="s">
        <v>3805</v>
      </c>
      <c r="C63" s="240" t="s">
        <v>3809</v>
      </c>
      <c r="D63" s="241" t="s">
        <v>3810</v>
      </c>
      <c r="E63" s="240" t="s">
        <v>3815</v>
      </c>
      <c r="F63" s="241" t="s">
        <v>3820</v>
      </c>
      <c r="G63" s="233"/>
      <c r="H63" s="240" t="s">
        <v>3827</v>
      </c>
      <c r="I63" s="233" t="s">
        <v>3830</v>
      </c>
      <c r="J63" s="242"/>
    </row>
    <row r="64" spans="1:10" ht="45" x14ac:dyDescent="0.2">
      <c r="A64" s="323" t="s">
        <v>3840</v>
      </c>
      <c r="B64" s="240" t="s">
        <v>3842</v>
      </c>
      <c r="C64" s="240" t="s">
        <v>3959</v>
      </c>
      <c r="D64" s="241" t="s">
        <v>3961</v>
      </c>
      <c r="E64" s="240" t="s">
        <v>3965</v>
      </c>
      <c r="F64" s="241" t="s">
        <v>3970</v>
      </c>
      <c r="G64" s="233"/>
      <c r="H64" s="240" t="s">
        <v>3976</v>
      </c>
      <c r="I64" s="233" t="s">
        <v>3980</v>
      </c>
      <c r="J64" s="242"/>
    </row>
    <row r="65" spans="1:10" ht="45" x14ac:dyDescent="0.25">
      <c r="A65" s="323" t="s">
        <v>3986</v>
      </c>
      <c r="B65" s="233" t="s">
        <v>3987</v>
      </c>
      <c r="C65" s="240" t="s">
        <v>3992</v>
      </c>
      <c r="D65" s="241" t="s">
        <v>3993</v>
      </c>
      <c r="E65" s="240" t="s">
        <v>3997</v>
      </c>
      <c r="F65" s="241" t="s">
        <v>4001</v>
      </c>
      <c r="G65" s="233"/>
      <c r="H65" s="240" t="s">
        <v>4006</v>
      </c>
      <c r="I65" s="264" t="s">
        <v>4008</v>
      </c>
      <c r="J65" s="242"/>
    </row>
    <row r="66" spans="1:10" ht="45" x14ac:dyDescent="0.25">
      <c r="A66" s="323" t="s">
        <v>4035</v>
      </c>
      <c r="B66" s="233" t="s">
        <v>4036</v>
      </c>
      <c r="C66" s="240" t="s">
        <v>4037</v>
      </c>
      <c r="D66" s="241" t="s">
        <v>4038</v>
      </c>
      <c r="E66" s="240" t="s">
        <v>4040</v>
      </c>
      <c r="F66" s="241" t="s">
        <v>4044</v>
      </c>
      <c r="G66" s="233"/>
      <c r="H66" s="240" t="s">
        <v>4048</v>
      </c>
      <c r="I66" s="264" t="s">
        <v>4050</v>
      </c>
      <c r="J66" s="242"/>
    </row>
    <row r="67" spans="1:10" ht="45" x14ac:dyDescent="0.2">
      <c r="A67" s="324" t="s">
        <v>4054</v>
      </c>
      <c r="B67" s="266" t="s">
        <v>4083</v>
      </c>
      <c r="C67" s="268" t="s">
        <v>4089</v>
      </c>
      <c r="D67" s="269" t="s">
        <v>4105</v>
      </c>
      <c r="E67" s="268" t="s">
        <v>4119</v>
      </c>
      <c r="F67" s="269" t="s">
        <v>4121</v>
      </c>
      <c r="G67" s="266" t="s">
        <v>4123</v>
      </c>
      <c r="H67" s="268" t="s">
        <v>4125</v>
      </c>
      <c r="I67" s="266" t="s">
        <v>4126</v>
      </c>
      <c r="J67" s="271"/>
    </row>
    <row r="68" spans="1:10" ht="45" x14ac:dyDescent="0.2">
      <c r="A68" s="324" t="s">
        <v>4147</v>
      </c>
      <c r="B68" s="266" t="s">
        <v>4149</v>
      </c>
      <c r="C68" s="268" t="s">
        <v>4151</v>
      </c>
      <c r="D68" s="269" t="s">
        <v>4152</v>
      </c>
      <c r="E68" s="268" t="s">
        <v>4153</v>
      </c>
      <c r="F68" s="269" t="s">
        <v>4155</v>
      </c>
      <c r="G68" s="266" t="s">
        <v>4156</v>
      </c>
      <c r="H68" s="268" t="s">
        <v>4158</v>
      </c>
      <c r="I68" s="266" t="s">
        <v>4160</v>
      </c>
      <c r="J68" s="271"/>
    </row>
    <row r="69" spans="1:10" s="332" customFormat="1" ht="45" x14ac:dyDescent="0.2">
      <c r="A69" s="355" t="s">
        <v>4164</v>
      </c>
      <c r="B69" s="356" t="s">
        <v>4182</v>
      </c>
      <c r="C69" s="356" t="s">
        <v>4184</v>
      </c>
      <c r="D69" s="357" t="s">
        <v>4211</v>
      </c>
      <c r="E69" s="356" t="s">
        <v>4223</v>
      </c>
      <c r="F69" s="357" t="s">
        <v>4225</v>
      </c>
      <c r="G69" s="356" t="s">
        <v>4227</v>
      </c>
      <c r="H69" s="356" t="s">
        <v>4229</v>
      </c>
      <c r="I69" s="356" t="s">
        <v>4230</v>
      </c>
      <c r="J69" s="357"/>
    </row>
    <row r="70" spans="1:10" ht="60" x14ac:dyDescent="0.2">
      <c r="A70" s="325" t="s">
        <v>4278</v>
      </c>
      <c r="B70" s="276" t="s">
        <v>4299</v>
      </c>
      <c r="C70" s="278" t="s">
        <v>4303</v>
      </c>
      <c r="D70" s="280" t="s">
        <v>4336</v>
      </c>
      <c r="E70" s="278" t="s">
        <v>4375</v>
      </c>
      <c r="F70" s="280" t="s">
        <v>4380</v>
      </c>
      <c r="G70" s="276" t="s">
        <v>4381</v>
      </c>
      <c r="H70" s="278" t="s">
        <v>4383</v>
      </c>
      <c r="I70" s="276" t="s">
        <v>4385</v>
      </c>
      <c r="J70" s="282"/>
    </row>
    <row r="71" spans="1:10" ht="60" x14ac:dyDescent="0.2">
      <c r="A71" s="325" t="s">
        <v>4407</v>
      </c>
      <c r="B71" s="276" t="s">
        <v>4408</v>
      </c>
      <c r="C71" s="278" t="s">
        <v>4409</v>
      </c>
      <c r="D71" s="280" t="s">
        <v>4410</v>
      </c>
      <c r="E71" s="278" t="s">
        <v>4412</v>
      </c>
      <c r="F71" s="280" t="s">
        <v>4414</v>
      </c>
      <c r="G71" s="276" t="s">
        <v>4415</v>
      </c>
      <c r="H71" s="278" t="s">
        <v>4417</v>
      </c>
      <c r="I71" s="276" t="s">
        <v>4418</v>
      </c>
      <c r="J71" s="282"/>
    </row>
    <row r="72" spans="1:10" ht="45" x14ac:dyDescent="0.2">
      <c r="A72" s="325" t="s">
        <v>4419</v>
      </c>
      <c r="B72" s="276" t="s">
        <v>4421</v>
      </c>
      <c r="C72" s="278" t="s">
        <v>4424</v>
      </c>
      <c r="D72" s="280" t="s">
        <v>4425</v>
      </c>
      <c r="E72" s="278" t="s">
        <v>4427</v>
      </c>
      <c r="F72" s="280" t="s">
        <v>4429</v>
      </c>
      <c r="G72" s="276" t="s">
        <v>4430</v>
      </c>
      <c r="H72" s="278" t="s">
        <v>4431</v>
      </c>
      <c r="I72" s="276" t="s">
        <v>4433</v>
      </c>
      <c r="J72" s="282"/>
    </row>
    <row r="73" spans="1:10" ht="60" x14ac:dyDescent="0.2">
      <c r="A73" s="325" t="s">
        <v>4441</v>
      </c>
      <c r="B73" s="276" t="s">
        <v>4442</v>
      </c>
      <c r="C73" s="278" t="s">
        <v>4443</v>
      </c>
      <c r="D73" s="280" t="s">
        <v>4444</v>
      </c>
      <c r="E73" s="278" t="s">
        <v>4446</v>
      </c>
      <c r="F73" s="280" t="s">
        <v>4448</v>
      </c>
      <c r="G73" s="276" t="s">
        <v>4449</v>
      </c>
      <c r="H73" s="278" t="s">
        <v>4451</v>
      </c>
      <c r="I73" s="276" t="s">
        <v>4452</v>
      </c>
      <c r="J73" s="285"/>
    </row>
  </sheetData>
  <autoFilter ref="A2:J38"/>
  <mergeCells count="1">
    <mergeCell ref="A1:J1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prompt=" - ">
          <x14:formula1>
            <xm:f>Сотрудники!$B$3:$B$387</xm:f>
          </x14:formula1>
          <xm:sqref>C3:C73</xm:sqref>
        </x14:dataValidation>
        <x14:dataValidation type="list">
          <x14:formula1>
            <xm:f>Сотрудники!$A$3:$A$202</xm:f>
          </x14:formula1>
          <xm:sqref>A3:A73</xm:sqref>
        </x14:dataValidation>
        <x14:dataValidation type="list" showInputMessage="1" showErrorMessage="1" prompt=" - ">
          <x14:formula1>
            <xm:f>'Списки категорий'!$I$2:$I$3</xm:f>
          </x14:formula1>
          <xm:sqref>H3:H73</xm:sqref>
        </x14:dataValidation>
        <x14:dataValidation type="list" showInputMessage="1" showErrorMessage="1" prompt=" - ">
          <x14:formula1>
            <xm:f>'Списки категорий'!$E$2:$E$25</xm:f>
          </x14:formula1>
          <xm:sqref>F3:F73</xm:sqref>
        </x14:dataValidation>
        <x14:dataValidation type="list" showInputMessage="1" showErrorMessage="1" prompt=" - ">
          <x14:formula1>
            <xm:f>'Списки категорий'!$F$2:$F$254</xm:f>
          </x14:formula1>
          <xm:sqref>E3:E73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sqref="A1:XFD1048576"/>
    </sheetView>
  </sheetViews>
  <sheetFormatPr defaultColWidth="17.28515625" defaultRowHeight="12.75" x14ac:dyDescent="0.2"/>
  <cols>
    <col min="1" max="1" width="34.140625" customWidth="1"/>
    <col min="2" max="2" width="37.5703125" customWidth="1"/>
    <col min="3" max="3" width="26.5703125" customWidth="1"/>
    <col min="4" max="4" width="17.42578125" customWidth="1"/>
    <col min="5" max="5" width="25" customWidth="1"/>
    <col min="6" max="6" width="23" customWidth="1"/>
    <col min="7" max="7" width="28" customWidth="1"/>
    <col min="8" max="8" width="20.28515625" customWidth="1"/>
    <col min="9" max="9" width="38" customWidth="1"/>
    <col min="10" max="10" width="14" customWidth="1"/>
  </cols>
  <sheetData>
    <row r="1" spans="1:10" ht="15" x14ac:dyDescent="0.25">
      <c r="A1" s="343" t="s">
        <v>3</v>
      </c>
      <c r="B1" s="336"/>
      <c r="C1" s="336"/>
      <c r="D1" s="336"/>
      <c r="E1" s="336"/>
      <c r="F1" s="336"/>
      <c r="G1" s="336"/>
      <c r="H1" s="336"/>
      <c r="I1" s="336"/>
      <c r="J1" s="42"/>
    </row>
    <row r="2" spans="1:10" ht="75" x14ac:dyDescent="0.2">
      <c r="A2" s="3" t="s">
        <v>328</v>
      </c>
      <c r="B2" s="5" t="s">
        <v>329</v>
      </c>
      <c r="C2" s="5" t="s">
        <v>330</v>
      </c>
      <c r="D2" s="101" t="s">
        <v>331</v>
      </c>
      <c r="E2" s="103" t="s">
        <v>689</v>
      </c>
      <c r="F2" s="5" t="s">
        <v>691</v>
      </c>
      <c r="G2" s="5" t="s">
        <v>692</v>
      </c>
      <c r="H2" s="103" t="s">
        <v>693</v>
      </c>
      <c r="I2" s="145" t="s">
        <v>694</v>
      </c>
      <c r="J2" s="146"/>
    </row>
    <row r="3" spans="1:10" ht="75" x14ac:dyDescent="0.25">
      <c r="A3" s="170" t="s">
        <v>1454</v>
      </c>
      <c r="B3" s="172" t="s">
        <v>1677</v>
      </c>
      <c r="C3" s="173" t="s">
        <v>1678</v>
      </c>
      <c r="D3" s="173" t="s">
        <v>1679</v>
      </c>
      <c r="E3" s="173" t="s">
        <v>1680</v>
      </c>
      <c r="F3" s="189">
        <v>234</v>
      </c>
      <c r="G3" s="190">
        <v>234</v>
      </c>
      <c r="H3" s="173" t="s">
        <v>2278</v>
      </c>
      <c r="I3" s="192" t="s">
        <v>2279</v>
      </c>
      <c r="J3" s="42"/>
    </row>
    <row r="4" spans="1:10" ht="90" x14ac:dyDescent="0.25">
      <c r="A4" s="170" t="s">
        <v>2280</v>
      </c>
      <c r="B4" s="172" t="s">
        <v>2281</v>
      </c>
      <c r="C4" s="173" t="s">
        <v>2282</v>
      </c>
      <c r="D4" s="189" t="s">
        <v>2283</v>
      </c>
      <c r="E4" s="173" t="s">
        <v>2285</v>
      </c>
      <c r="F4" s="189">
        <v>237.42699999999999</v>
      </c>
      <c r="G4" s="189">
        <v>237.43</v>
      </c>
      <c r="H4" s="173" t="s">
        <v>2286</v>
      </c>
      <c r="I4" s="192" t="s">
        <v>2287</v>
      </c>
      <c r="J4" s="42"/>
    </row>
    <row r="5" spans="1:10" ht="45" x14ac:dyDescent="0.25">
      <c r="A5" s="170" t="s">
        <v>2289</v>
      </c>
      <c r="B5" s="172" t="s">
        <v>2290</v>
      </c>
      <c r="C5" s="173" t="s">
        <v>2291</v>
      </c>
      <c r="D5" s="173" t="s">
        <v>2292</v>
      </c>
      <c r="E5" s="173" t="s">
        <v>2294</v>
      </c>
      <c r="F5" s="189">
        <v>416</v>
      </c>
      <c r="G5" s="190">
        <v>416</v>
      </c>
      <c r="H5" s="173" t="s">
        <v>2296</v>
      </c>
      <c r="I5" s="192" t="s">
        <v>2298</v>
      </c>
      <c r="J5" s="42"/>
    </row>
    <row r="6" spans="1:10" ht="45" x14ac:dyDescent="0.25">
      <c r="A6" s="170" t="s">
        <v>2300</v>
      </c>
      <c r="B6" s="172" t="s">
        <v>2301</v>
      </c>
      <c r="C6" s="173" t="s">
        <v>2302</v>
      </c>
      <c r="D6" s="173" t="s">
        <v>2304</v>
      </c>
      <c r="E6" s="173" t="s">
        <v>2307</v>
      </c>
      <c r="F6" s="189">
        <v>263.7</v>
      </c>
      <c r="G6" s="190">
        <v>263.7</v>
      </c>
      <c r="H6" s="173" t="s">
        <v>2309</v>
      </c>
      <c r="I6" s="192" t="s">
        <v>2311</v>
      </c>
      <c r="J6" s="42"/>
    </row>
    <row r="7" spans="1:10" ht="45" x14ac:dyDescent="0.25">
      <c r="A7" s="197" t="s">
        <v>2314</v>
      </c>
      <c r="B7" s="198" t="s">
        <v>2338</v>
      </c>
      <c r="C7" s="199" t="s">
        <v>2345</v>
      </c>
      <c r="D7" s="199" t="s">
        <v>2355</v>
      </c>
      <c r="E7" s="199" t="s">
        <v>2357</v>
      </c>
      <c r="F7" s="209">
        <v>585</v>
      </c>
      <c r="G7" s="211">
        <v>585</v>
      </c>
      <c r="H7" s="199" t="s">
        <v>2560</v>
      </c>
      <c r="I7" s="214" t="s">
        <v>2562</v>
      </c>
      <c r="J7" s="42"/>
    </row>
    <row r="8" spans="1:10" ht="45" x14ac:dyDescent="0.25">
      <c r="A8" s="197" t="s">
        <v>2702</v>
      </c>
      <c r="B8" s="198" t="s">
        <v>2704</v>
      </c>
      <c r="C8" s="199" t="s">
        <v>2705</v>
      </c>
      <c r="D8" s="199" t="s">
        <v>2708</v>
      </c>
      <c r="E8" s="199" t="s">
        <v>2713</v>
      </c>
      <c r="F8" s="209">
        <v>150</v>
      </c>
      <c r="G8" s="211">
        <f t="shared" ref="G8:G9" si="0">F8</f>
        <v>150</v>
      </c>
      <c r="H8" s="199" t="s">
        <v>2729</v>
      </c>
      <c r="I8" s="214" t="s">
        <v>2731</v>
      </c>
      <c r="J8" s="42"/>
    </row>
    <row r="9" spans="1:10" ht="45" x14ac:dyDescent="0.25">
      <c r="A9" s="197" t="s">
        <v>2735</v>
      </c>
      <c r="B9" s="198" t="s">
        <v>2736</v>
      </c>
      <c r="C9" s="199" t="s">
        <v>2739</v>
      </c>
      <c r="D9" s="199" t="s">
        <v>2742</v>
      </c>
      <c r="E9" s="199" t="s">
        <v>2745</v>
      </c>
      <c r="F9" s="209">
        <v>152.6</v>
      </c>
      <c r="G9" s="211">
        <f t="shared" si="0"/>
        <v>152.6</v>
      </c>
      <c r="H9" s="199" t="s">
        <v>2756</v>
      </c>
      <c r="I9" s="214" t="s">
        <v>2760</v>
      </c>
      <c r="J9" s="42"/>
    </row>
    <row r="10" spans="1:10" ht="45" x14ac:dyDescent="0.25">
      <c r="A10" s="197" t="s">
        <v>2764</v>
      </c>
      <c r="B10" s="198" t="s">
        <v>2765</v>
      </c>
      <c r="C10" s="199" t="s">
        <v>2766</v>
      </c>
      <c r="D10" s="199" t="s">
        <v>2772</v>
      </c>
      <c r="E10" s="199" t="s">
        <v>2775</v>
      </c>
      <c r="F10" s="209">
        <v>42</v>
      </c>
      <c r="G10" s="211">
        <v>42</v>
      </c>
      <c r="H10" s="199" t="s">
        <v>2782</v>
      </c>
      <c r="I10" s="214" t="s">
        <v>2785</v>
      </c>
      <c r="J10" s="42"/>
    </row>
    <row r="11" spans="1:10" ht="60" x14ac:dyDescent="0.25">
      <c r="A11" s="219" t="s">
        <v>2791</v>
      </c>
      <c r="B11" s="224" t="s">
        <v>2822</v>
      </c>
      <c r="C11" s="225" t="s">
        <v>2934</v>
      </c>
      <c r="D11" s="225" t="s">
        <v>2937</v>
      </c>
      <c r="E11" s="225" t="s">
        <v>2938</v>
      </c>
      <c r="F11" s="227">
        <v>409.5</v>
      </c>
      <c r="G11" s="228">
        <v>409.5</v>
      </c>
      <c r="H11" s="225" t="s">
        <v>2964</v>
      </c>
      <c r="I11" s="230" t="s">
        <v>2968</v>
      </c>
      <c r="J11" s="42"/>
    </row>
    <row r="12" spans="1:10" ht="75" x14ac:dyDescent="0.25">
      <c r="A12" s="219" t="s">
        <v>2983</v>
      </c>
      <c r="B12" s="224" t="s">
        <v>2985</v>
      </c>
      <c r="C12" s="234" t="s">
        <v>2986</v>
      </c>
      <c r="D12" s="225" t="s">
        <v>3112</v>
      </c>
      <c r="E12" s="225" t="s">
        <v>3114</v>
      </c>
      <c r="F12" s="227">
        <v>77.900000000000006</v>
      </c>
      <c r="G12" s="227">
        <v>77.900000000000006</v>
      </c>
      <c r="H12" s="225" t="s">
        <v>3119</v>
      </c>
      <c r="I12" s="230" t="s">
        <v>3123</v>
      </c>
      <c r="J12" s="42"/>
    </row>
    <row r="13" spans="1:10" ht="45" x14ac:dyDescent="0.25">
      <c r="A13" s="219" t="s">
        <v>3127</v>
      </c>
      <c r="B13" s="236" t="s">
        <v>3129</v>
      </c>
      <c r="C13" s="237" t="s">
        <v>3155</v>
      </c>
      <c r="D13" s="225" t="s">
        <v>3178</v>
      </c>
      <c r="E13" s="225" t="s">
        <v>3180</v>
      </c>
      <c r="F13" s="227">
        <v>200</v>
      </c>
      <c r="G13" s="227">
        <v>200</v>
      </c>
      <c r="H13" s="225" t="s">
        <v>3183</v>
      </c>
      <c r="I13" s="230" t="s">
        <v>3186</v>
      </c>
      <c r="J13" s="42"/>
    </row>
    <row r="14" spans="1:10" ht="15" x14ac:dyDescent="0.25">
      <c r="A14" s="246"/>
      <c r="B14" s="236"/>
      <c r="C14" s="237"/>
      <c r="D14" s="250"/>
      <c r="E14" s="225"/>
      <c r="F14" s="227"/>
      <c r="G14" s="227"/>
      <c r="H14" s="225"/>
      <c r="I14" s="230"/>
      <c r="J14" s="42"/>
    </row>
    <row r="15" spans="1:10" ht="45" x14ac:dyDescent="0.25">
      <c r="A15" s="252" t="s">
        <v>3472</v>
      </c>
      <c r="B15" s="253" t="s">
        <v>3566</v>
      </c>
      <c r="C15" s="254" t="s">
        <v>3615</v>
      </c>
      <c r="D15" s="257" t="s">
        <v>3676</v>
      </c>
      <c r="E15" s="257" t="s">
        <v>3722</v>
      </c>
      <c r="F15" s="258">
        <v>150</v>
      </c>
      <c r="G15" s="258">
        <v>150</v>
      </c>
      <c r="H15" s="257" t="s">
        <v>3761</v>
      </c>
      <c r="I15" s="259" t="s">
        <v>3766</v>
      </c>
      <c r="J15" s="42"/>
    </row>
    <row r="16" spans="1:10" ht="60" x14ac:dyDescent="0.25">
      <c r="A16" s="252" t="s">
        <v>3792</v>
      </c>
      <c r="B16" s="253" t="s">
        <v>3797</v>
      </c>
      <c r="C16" s="254" t="s">
        <v>3799</v>
      </c>
      <c r="D16" s="257" t="s">
        <v>3802</v>
      </c>
      <c r="E16" s="257" t="s">
        <v>3807</v>
      </c>
      <c r="F16" s="258">
        <v>356.6</v>
      </c>
      <c r="G16" s="258">
        <v>356.6</v>
      </c>
      <c r="H16" s="257" t="s">
        <v>3812</v>
      </c>
      <c r="I16" s="259" t="s">
        <v>3822</v>
      </c>
      <c r="J16" s="42"/>
    </row>
    <row r="17" spans="1:10" ht="60" x14ac:dyDescent="0.25">
      <c r="A17" s="252" t="s">
        <v>3829</v>
      </c>
      <c r="B17" s="253" t="s">
        <v>3833</v>
      </c>
      <c r="C17" s="254" t="s">
        <v>3834</v>
      </c>
      <c r="D17" s="257" t="s">
        <v>3838</v>
      </c>
      <c r="E17" s="257" t="s">
        <v>3845</v>
      </c>
      <c r="F17" s="258">
        <v>429</v>
      </c>
      <c r="G17" s="258">
        <v>429</v>
      </c>
      <c r="H17" s="257" t="s">
        <v>3850</v>
      </c>
      <c r="I17" s="259" t="s">
        <v>3855</v>
      </c>
      <c r="J17" s="42"/>
    </row>
    <row r="18" spans="1:10" ht="45" x14ac:dyDescent="0.25">
      <c r="A18" s="252" t="s">
        <v>3862</v>
      </c>
      <c r="B18" s="253" t="s">
        <v>3864</v>
      </c>
      <c r="C18" s="254" t="s">
        <v>3871</v>
      </c>
      <c r="D18" s="257" t="s">
        <v>3873</v>
      </c>
      <c r="E18" s="257" t="s">
        <v>3876</v>
      </c>
      <c r="F18" s="258">
        <v>198</v>
      </c>
      <c r="G18" s="258">
        <v>198</v>
      </c>
      <c r="H18" s="257" t="s">
        <v>3880</v>
      </c>
      <c r="I18" s="259" t="s">
        <v>3883</v>
      </c>
      <c r="J18" s="42"/>
    </row>
    <row r="19" spans="1:10" ht="45" x14ac:dyDescent="0.25">
      <c r="A19" s="252" t="s">
        <v>3887</v>
      </c>
      <c r="B19" s="265" t="s">
        <v>3889</v>
      </c>
      <c r="C19" s="254" t="s">
        <v>4057</v>
      </c>
      <c r="D19" s="257" t="s">
        <v>4064</v>
      </c>
      <c r="E19" s="257" t="s">
        <v>4068</v>
      </c>
      <c r="F19" s="258">
        <v>250.5</v>
      </c>
      <c r="G19" s="258">
        <f>F19</f>
        <v>250.5</v>
      </c>
      <c r="H19" s="257" t="s">
        <v>4091</v>
      </c>
      <c r="I19" s="259" t="s">
        <v>4092</v>
      </c>
      <c r="J19" s="42"/>
    </row>
    <row r="20" spans="1:10" ht="45" x14ac:dyDescent="0.25">
      <c r="A20" s="252" t="s">
        <v>4093</v>
      </c>
      <c r="B20" s="265" t="s">
        <v>4094</v>
      </c>
      <c r="C20" s="254" t="s">
        <v>4095</v>
      </c>
      <c r="D20" s="257" t="s">
        <v>4096</v>
      </c>
      <c r="E20" s="257" t="s">
        <v>4098</v>
      </c>
      <c r="F20" s="258">
        <v>2.15</v>
      </c>
      <c r="G20" s="258">
        <v>2.15</v>
      </c>
      <c r="H20" s="257" t="s">
        <v>4099</v>
      </c>
      <c r="I20" s="259" t="s">
        <v>4100</v>
      </c>
      <c r="J20" s="42"/>
    </row>
    <row r="21" spans="1:10" ht="45" x14ac:dyDescent="0.25">
      <c r="A21" s="252" t="s">
        <v>4101</v>
      </c>
      <c r="B21" s="253" t="s">
        <v>4102</v>
      </c>
      <c r="C21" s="254" t="s">
        <v>4103</v>
      </c>
      <c r="D21" s="257" t="s">
        <v>4104</v>
      </c>
      <c r="E21" s="257" t="s">
        <v>4106</v>
      </c>
      <c r="F21" s="258">
        <v>1.0029999999999999</v>
      </c>
      <c r="G21" s="258">
        <v>1.0029999999999999</v>
      </c>
      <c r="H21" s="257" t="s">
        <v>4107</v>
      </c>
      <c r="I21" s="259" t="s">
        <v>4108</v>
      </c>
      <c r="J21" s="42"/>
    </row>
    <row r="22" spans="1:10" ht="45" x14ac:dyDescent="0.25">
      <c r="A22" s="252" t="s">
        <v>4109</v>
      </c>
      <c r="B22" s="253" t="s">
        <v>4110</v>
      </c>
      <c r="C22" s="254" t="s">
        <v>4111</v>
      </c>
      <c r="D22" s="257" t="s">
        <v>4112</v>
      </c>
      <c r="E22" s="257" t="s">
        <v>4113</v>
      </c>
      <c r="F22" s="258">
        <v>38.267000000000003</v>
      </c>
      <c r="G22" s="258">
        <v>38.267000000000003</v>
      </c>
      <c r="H22" s="257" t="s">
        <v>4114</v>
      </c>
      <c r="I22" s="259" t="s">
        <v>4115</v>
      </c>
      <c r="J22" s="42"/>
    </row>
    <row r="23" spans="1:10" ht="45" x14ac:dyDescent="0.25">
      <c r="A23" s="252" t="s">
        <v>4116</v>
      </c>
      <c r="B23" s="253" t="s">
        <v>4117</v>
      </c>
      <c r="C23" s="254" t="s">
        <v>4118</v>
      </c>
      <c r="D23" s="257" t="s">
        <v>4120</v>
      </c>
      <c r="E23" s="257" t="s">
        <v>4122</v>
      </c>
      <c r="F23" s="258">
        <v>129.88</v>
      </c>
      <c r="G23" s="258">
        <v>129.88</v>
      </c>
      <c r="H23" s="257" t="s">
        <v>4124</v>
      </c>
      <c r="I23" s="259" t="s">
        <v>4127</v>
      </c>
      <c r="J23" s="42"/>
    </row>
    <row r="24" spans="1:10" ht="45" x14ac:dyDescent="0.25">
      <c r="A24" s="252" t="s">
        <v>4128</v>
      </c>
      <c r="B24" s="253" t="s">
        <v>4129</v>
      </c>
      <c r="C24" s="254" t="s">
        <v>4130</v>
      </c>
      <c r="D24" s="257" t="s">
        <v>4131</v>
      </c>
      <c r="E24" s="257" t="s">
        <v>4133</v>
      </c>
      <c r="F24" s="258">
        <v>2.36</v>
      </c>
      <c r="G24" s="258">
        <v>2.36</v>
      </c>
      <c r="H24" s="257" t="s">
        <v>4135</v>
      </c>
      <c r="I24" s="259" t="s">
        <v>4136</v>
      </c>
      <c r="J24" s="42"/>
    </row>
    <row r="25" spans="1:10" ht="45" x14ac:dyDescent="0.25">
      <c r="A25" s="252" t="s">
        <v>4137</v>
      </c>
      <c r="B25" s="253" t="s">
        <v>4138</v>
      </c>
      <c r="C25" s="254" t="s">
        <v>4139</v>
      </c>
      <c r="D25" s="257" t="s">
        <v>4140</v>
      </c>
      <c r="E25" s="257" t="s">
        <v>4141</v>
      </c>
      <c r="F25" s="258">
        <v>24.661999999999999</v>
      </c>
      <c r="G25" s="258">
        <v>24.661999999999999</v>
      </c>
      <c r="H25" s="257" t="s">
        <v>4142</v>
      </c>
      <c r="I25" s="259" t="s">
        <v>4143</v>
      </c>
      <c r="J25" s="42"/>
    </row>
    <row r="26" spans="1:10" ht="45" x14ac:dyDescent="0.25">
      <c r="A26" s="252" t="s">
        <v>4144</v>
      </c>
      <c r="B26" s="253" t="s">
        <v>4145</v>
      </c>
      <c r="C26" s="254" t="s">
        <v>4146</v>
      </c>
      <c r="D26" s="257" t="s">
        <v>4148</v>
      </c>
      <c r="E26" s="257" t="s">
        <v>4150</v>
      </c>
      <c r="F26" s="258">
        <v>1.77</v>
      </c>
      <c r="G26" s="258">
        <v>1.77</v>
      </c>
      <c r="H26" s="257" t="s">
        <v>4154</v>
      </c>
      <c r="I26" s="259" t="s">
        <v>4157</v>
      </c>
      <c r="J26" s="42"/>
    </row>
    <row r="27" spans="1:10" ht="45" x14ac:dyDescent="0.25">
      <c r="A27" s="252" t="s">
        <v>4159</v>
      </c>
      <c r="B27" s="253" t="s">
        <v>4161</v>
      </c>
      <c r="C27" s="254" t="s">
        <v>4162</v>
      </c>
      <c r="D27" s="257" t="s">
        <v>4163</v>
      </c>
      <c r="E27" s="257" t="s">
        <v>4165</v>
      </c>
      <c r="F27" s="258">
        <v>50.622</v>
      </c>
      <c r="G27" s="258">
        <v>50.622</v>
      </c>
      <c r="H27" s="257" t="s">
        <v>4166</v>
      </c>
      <c r="I27" s="259" t="s">
        <v>4167</v>
      </c>
      <c r="J27" s="42"/>
    </row>
    <row r="28" spans="1:10" ht="45" x14ac:dyDescent="0.25">
      <c r="A28" s="252" t="s">
        <v>4169</v>
      </c>
      <c r="B28" s="253" t="s">
        <v>4171</v>
      </c>
      <c r="C28" s="254" t="s">
        <v>4172</v>
      </c>
      <c r="D28" s="257" t="s">
        <v>4173</v>
      </c>
      <c r="E28" s="257" t="s">
        <v>4175</v>
      </c>
      <c r="F28" s="258">
        <v>32.450000000000003</v>
      </c>
      <c r="G28" s="258">
        <v>32.450000000000003</v>
      </c>
      <c r="H28" s="257" t="s">
        <v>4177</v>
      </c>
      <c r="I28" s="259" t="s">
        <v>4178</v>
      </c>
      <c r="J28" s="42"/>
    </row>
    <row r="29" spans="1:10" ht="45" x14ac:dyDescent="0.25">
      <c r="A29" s="252" t="s">
        <v>4179</v>
      </c>
      <c r="B29" s="253" t="s">
        <v>4180</v>
      </c>
      <c r="C29" s="254" t="s">
        <v>4181</v>
      </c>
      <c r="D29" s="257" t="s">
        <v>4183</v>
      </c>
      <c r="E29" s="257" t="s">
        <v>4185</v>
      </c>
      <c r="F29" s="258">
        <v>18.597000000000001</v>
      </c>
      <c r="G29" s="258">
        <v>18.597000000000001</v>
      </c>
      <c r="H29" s="257" t="s">
        <v>4186</v>
      </c>
      <c r="I29" s="259" t="s">
        <v>4187</v>
      </c>
      <c r="J29" s="42"/>
    </row>
    <row r="30" spans="1:10" ht="45" x14ac:dyDescent="0.25">
      <c r="A30" s="252" t="s">
        <v>4188</v>
      </c>
      <c r="B30" s="253" t="s">
        <v>4189</v>
      </c>
      <c r="C30" s="254" t="s">
        <v>4190</v>
      </c>
      <c r="D30" s="257" t="s">
        <v>4191</v>
      </c>
      <c r="E30" s="257" t="s">
        <v>4192</v>
      </c>
      <c r="F30" s="258">
        <v>10.163</v>
      </c>
      <c r="G30" s="258">
        <v>10.163</v>
      </c>
      <c r="H30" s="257" t="s">
        <v>4193</v>
      </c>
      <c r="I30" s="259" t="s">
        <v>4194</v>
      </c>
      <c r="J30" s="42"/>
    </row>
    <row r="31" spans="1:10" ht="45" x14ac:dyDescent="0.25">
      <c r="A31" s="252" t="s">
        <v>4196</v>
      </c>
      <c r="B31" s="253" t="s">
        <v>4197</v>
      </c>
      <c r="C31" s="254" t="s">
        <v>4199</v>
      </c>
      <c r="D31" s="257" t="s">
        <v>4200</v>
      </c>
      <c r="E31" s="257" t="s">
        <v>4201</v>
      </c>
      <c r="F31" s="258">
        <v>14.278</v>
      </c>
      <c r="G31" s="258">
        <v>14.278</v>
      </c>
      <c r="H31" s="257" t="s">
        <v>4202</v>
      </c>
      <c r="I31" s="259" t="s">
        <v>4203</v>
      </c>
      <c r="J31" s="42"/>
    </row>
    <row r="32" spans="1:10" ht="45" x14ac:dyDescent="0.25">
      <c r="A32" s="252" t="s">
        <v>4204</v>
      </c>
      <c r="B32" s="253" t="s">
        <v>4205</v>
      </c>
      <c r="C32" s="254" t="s">
        <v>4206</v>
      </c>
      <c r="D32" s="257" t="s">
        <v>4207</v>
      </c>
      <c r="E32" s="257" t="s">
        <v>4208</v>
      </c>
      <c r="F32" s="258">
        <v>6.2229999999999999</v>
      </c>
      <c r="G32" s="258">
        <v>6.2229999999999999</v>
      </c>
      <c r="H32" s="257" t="s">
        <v>4209</v>
      </c>
      <c r="I32" s="259" t="s">
        <v>4210</v>
      </c>
      <c r="J32" s="42"/>
    </row>
    <row r="33" spans="1:10" ht="45" x14ac:dyDescent="0.25">
      <c r="A33" s="252" t="s">
        <v>4212</v>
      </c>
      <c r="B33" s="253" t="s">
        <v>4213</v>
      </c>
      <c r="C33" s="254" t="s">
        <v>4214</v>
      </c>
      <c r="D33" s="257" t="s">
        <v>4215</v>
      </c>
      <c r="E33" s="257" t="s">
        <v>4216</v>
      </c>
      <c r="F33" s="258">
        <v>8.343</v>
      </c>
      <c r="G33" s="258">
        <v>8.343</v>
      </c>
      <c r="H33" s="257" t="s">
        <v>4217</v>
      </c>
      <c r="I33" s="259" t="s">
        <v>4218</v>
      </c>
      <c r="J33" s="42"/>
    </row>
    <row r="34" spans="1:10" ht="45" x14ac:dyDescent="0.25">
      <c r="A34" s="252" t="s">
        <v>4219</v>
      </c>
      <c r="B34" s="253" t="s">
        <v>4220</v>
      </c>
      <c r="C34" s="254" t="s">
        <v>4221</v>
      </c>
      <c r="D34" s="257" t="s">
        <v>4222</v>
      </c>
      <c r="E34" s="257" t="s">
        <v>4224</v>
      </c>
      <c r="F34" s="258">
        <v>1.0860000000000001</v>
      </c>
      <c r="G34" s="258">
        <v>1.0860000000000001</v>
      </c>
      <c r="H34" s="257" t="s">
        <v>4226</v>
      </c>
      <c r="I34" s="259" t="s">
        <v>4228</v>
      </c>
      <c r="J34" s="42"/>
    </row>
    <row r="35" spans="1:10" ht="45" x14ac:dyDescent="0.25">
      <c r="A35" s="252" t="s">
        <v>4231</v>
      </c>
      <c r="B35" s="253" t="s">
        <v>4232</v>
      </c>
      <c r="C35" s="254" t="s">
        <v>4233</v>
      </c>
      <c r="D35" s="257" t="s">
        <v>4234</v>
      </c>
      <c r="E35" s="257" t="s">
        <v>4235</v>
      </c>
      <c r="F35" s="258">
        <v>2.7850000000000001</v>
      </c>
      <c r="G35" s="258">
        <v>2.7850000000000001</v>
      </c>
      <c r="H35" s="257" t="s">
        <v>4236</v>
      </c>
      <c r="I35" s="259" t="s">
        <v>4239</v>
      </c>
      <c r="J35" s="275">
        <f>SUM(F15:F35)</f>
        <v>1728.7390000000003</v>
      </c>
    </row>
    <row r="36" spans="1:10" ht="45" x14ac:dyDescent="0.25">
      <c r="A36" s="252" t="s">
        <v>4281</v>
      </c>
      <c r="B36" s="253"/>
      <c r="C36" s="254"/>
      <c r="D36" s="277"/>
      <c r="E36" s="257"/>
      <c r="F36" s="258"/>
      <c r="G36" s="258"/>
      <c r="H36" s="257"/>
      <c r="I36" s="259"/>
      <c r="J36" s="42"/>
    </row>
    <row r="37" spans="1:10" ht="60" x14ac:dyDescent="0.25">
      <c r="A37" s="279" t="s">
        <v>4329</v>
      </c>
      <c r="B37" s="281" t="s">
        <v>4349</v>
      </c>
      <c r="C37" s="283" t="s">
        <v>4392</v>
      </c>
      <c r="D37" s="284" t="s">
        <v>4436</v>
      </c>
      <c r="E37" s="284" t="s">
        <v>4460</v>
      </c>
      <c r="F37" s="286">
        <v>133</v>
      </c>
      <c r="G37" s="286">
        <v>133</v>
      </c>
      <c r="H37" s="284" t="s">
        <v>4488</v>
      </c>
      <c r="I37" s="287" t="s">
        <v>4491</v>
      </c>
      <c r="J37" s="42"/>
    </row>
    <row r="38" spans="1:10" ht="60" x14ac:dyDescent="0.25">
      <c r="A38" s="279" t="s">
        <v>4506</v>
      </c>
      <c r="B38" s="281" t="s">
        <v>4507</v>
      </c>
      <c r="C38" s="283" t="s">
        <v>4509</v>
      </c>
      <c r="D38" s="284" t="s">
        <v>4510</v>
      </c>
      <c r="E38" s="284" t="s">
        <v>4516</v>
      </c>
      <c r="F38" s="286">
        <v>320</v>
      </c>
      <c r="G38" s="286">
        <f>F38</f>
        <v>320</v>
      </c>
      <c r="H38" s="284" t="s">
        <v>4532</v>
      </c>
      <c r="I38" s="287" t="s">
        <v>4534</v>
      </c>
      <c r="J38" s="42"/>
    </row>
    <row r="39" spans="1:10" ht="45" x14ac:dyDescent="0.25">
      <c r="A39" s="279" t="s">
        <v>4536</v>
      </c>
      <c r="B39" s="281" t="s">
        <v>4538</v>
      </c>
      <c r="C39" s="283" t="s">
        <v>4539</v>
      </c>
      <c r="D39" s="284" t="s">
        <v>4541</v>
      </c>
      <c r="E39" s="284" t="s">
        <v>4546</v>
      </c>
      <c r="F39" s="286">
        <v>207</v>
      </c>
      <c r="G39" s="286">
        <v>207</v>
      </c>
      <c r="H39" s="284" t="s">
        <v>4549</v>
      </c>
      <c r="I39" s="287" t="s">
        <v>4551</v>
      </c>
      <c r="J39" s="42"/>
    </row>
    <row r="40" spans="1:10" ht="45" x14ac:dyDescent="0.25">
      <c r="A40" s="279" t="s">
        <v>4554</v>
      </c>
      <c r="B40" s="281" t="s">
        <v>4557</v>
      </c>
      <c r="C40" s="284" t="s">
        <v>4558</v>
      </c>
      <c r="D40" s="284" t="s">
        <v>4560</v>
      </c>
      <c r="E40" s="284" t="s">
        <v>4563</v>
      </c>
      <c r="F40" s="286">
        <v>274</v>
      </c>
      <c r="G40" s="286">
        <v>274</v>
      </c>
      <c r="H40" s="284" t="s">
        <v>4572</v>
      </c>
      <c r="I40" s="287" t="s">
        <v>4573</v>
      </c>
      <c r="J40" s="42"/>
    </row>
    <row r="41" spans="1:10" ht="15" x14ac:dyDescent="0.25">
      <c r="A41" s="279"/>
      <c r="B41" s="281"/>
      <c r="C41" s="283"/>
      <c r="D41" s="288"/>
      <c r="E41" s="284"/>
      <c r="F41" s="286"/>
      <c r="G41" s="286"/>
      <c r="H41" s="284"/>
      <c r="I41" s="287"/>
      <c r="J41" s="42"/>
    </row>
    <row r="42" spans="1:10" ht="75" x14ac:dyDescent="0.25">
      <c r="A42" s="289" t="s">
        <v>4602</v>
      </c>
      <c r="B42" s="290" t="s">
        <v>4604</v>
      </c>
      <c r="C42" s="291" t="s">
        <v>4605</v>
      </c>
      <c r="D42" s="293" t="s">
        <v>4606</v>
      </c>
      <c r="E42" s="293" t="s">
        <v>4611</v>
      </c>
      <c r="F42" s="297">
        <v>320</v>
      </c>
      <c r="G42" s="297">
        <v>320</v>
      </c>
      <c r="H42" s="293" t="s">
        <v>4625</v>
      </c>
      <c r="I42" s="298" t="s">
        <v>4630</v>
      </c>
      <c r="J42" s="42"/>
    </row>
    <row r="43" spans="1:10" ht="45" x14ac:dyDescent="0.25">
      <c r="A43" s="289" t="s">
        <v>4641</v>
      </c>
      <c r="B43" s="289" t="s">
        <v>4642</v>
      </c>
      <c r="C43" s="291" t="s">
        <v>4643</v>
      </c>
      <c r="D43" s="293" t="s">
        <v>4648</v>
      </c>
      <c r="E43" s="293" t="s">
        <v>4651</v>
      </c>
      <c r="F43" s="297">
        <v>330</v>
      </c>
      <c r="G43" s="297">
        <v>330</v>
      </c>
      <c r="H43" s="293" t="s">
        <v>4653</v>
      </c>
      <c r="I43" s="298" t="s">
        <v>4661</v>
      </c>
      <c r="J43" s="42"/>
    </row>
    <row r="44" spans="1:10" ht="90" x14ac:dyDescent="0.25">
      <c r="A44" s="289" t="s">
        <v>4666</v>
      </c>
      <c r="B44" s="290" t="s">
        <v>4667</v>
      </c>
      <c r="C44" s="299" t="s">
        <v>4668</v>
      </c>
      <c r="D44" s="293" t="s">
        <v>4682</v>
      </c>
      <c r="E44" s="293" t="s">
        <v>4684</v>
      </c>
      <c r="F44" s="297">
        <v>387.8</v>
      </c>
      <c r="G44" s="297">
        <v>397.8</v>
      </c>
      <c r="H44" s="293" t="s">
        <v>4688</v>
      </c>
      <c r="I44" s="298" t="s">
        <v>4692</v>
      </c>
      <c r="J44" s="42"/>
    </row>
    <row r="45" spans="1:10" ht="15" x14ac:dyDescent="0.25">
      <c r="A45" s="289"/>
      <c r="B45" s="290"/>
      <c r="C45" s="299"/>
      <c r="D45" s="300"/>
      <c r="E45" s="293"/>
      <c r="F45" s="297"/>
      <c r="G45" s="297"/>
      <c r="H45" s="293"/>
      <c r="I45" s="298"/>
      <c r="J45" s="42"/>
    </row>
  </sheetData>
  <autoFilter ref="A2:I44"/>
  <mergeCells count="1">
    <mergeCell ref="A1:I1"/>
  </mergeCells>
  <dataValidations count="1">
    <dataValidation type="list" showInputMessage="1" showErrorMessage="1" prompt=" - " sqref="D45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>
          <x14:formula1>
            <xm:f>Сотрудники!$A$3:$A$201</xm:f>
          </x14:formula1>
          <xm:sqref>A3:A45</xm:sqref>
        </x14:dataValidation>
        <x14:dataValidation type="list" showInputMessage="1" showErrorMessage="1" prompt=" - ">
          <x14:formula1>
            <xm:f>Сотрудники!$B$3:$B$215</xm:f>
          </x14:formula1>
          <xm:sqref>H45</xm:sqref>
        </x14:dataValidation>
        <x14:dataValidation type="list" showInputMessage="1" showErrorMessage="1" prompt=" - ">
          <x14:formula1>
            <xm:f>'Списки категорий'!$G$2:$G$11</xm:f>
          </x14:formula1>
          <xm:sqref>E3:E45</xm:sqref>
        </x14:dataValidation>
        <x14:dataValidation type="list" showInputMessage="1" showErrorMessage="1" prompt=" - ">
          <x14:formula1>
            <xm:f>Сотрудники!$B$3:$B$387</xm:f>
          </x14:formula1>
          <xm:sqref>H3:H44</xm:sqref>
        </x14:dataValidation>
        <x14:dataValidation type="list" showInputMessage="1" showErrorMessage="1" prompt=" - ">
          <x14:formula1>
            <xm:f>'Списки категорий'!$H$2:$H$12</xm:f>
          </x14:formula1>
          <xm:sqref>I3:I45</xm:sqref>
        </x14:dataValidation>
        <x14:dataValidation type="list" showInputMessage="1" showErrorMessage="1" prompt=" - ">
          <x14:formula1>
            <xm:f>'Списки категорий'!$E$2:$E$25</xm:f>
          </x14:formula1>
          <xm:sqref>D3:D44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7"/>
  <sheetViews>
    <sheetView workbookViewId="0">
      <selection sqref="A1:H1"/>
    </sheetView>
  </sheetViews>
  <sheetFormatPr defaultColWidth="17.28515625" defaultRowHeight="15.75" customHeight="1" x14ac:dyDescent="0.2"/>
  <cols>
    <col min="1" max="1" width="35.28515625" customWidth="1"/>
    <col min="2" max="2" width="36.28515625" customWidth="1"/>
    <col min="3" max="3" width="21.42578125" customWidth="1"/>
    <col min="4" max="4" width="14" customWidth="1"/>
    <col min="5" max="5" width="24.42578125" customWidth="1"/>
    <col min="6" max="6" width="40" customWidth="1"/>
    <col min="7" max="7" width="32.140625" customWidth="1"/>
    <col min="8" max="8" width="21" customWidth="1"/>
  </cols>
  <sheetData>
    <row r="1" spans="1:8" ht="20.25" customHeight="1" x14ac:dyDescent="0.2">
      <c r="A1" s="347" t="s">
        <v>5</v>
      </c>
      <c r="B1" s="336"/>
      <c r="C1" s="336"/>
      <c r="D1" s="336"/>
      <c r="E1" s="336"/>
      <c r="F1" s="336"/>
      <c r="G1" s="336"/>
      <c r="H1" s="336"/>
    </row>
    <row r="2" spans="1:8" ht="41.25" customHeight="1" x14ac:dyDescent="0.2">
      <c r="A2" s="4" t="s">
        <v>9</v>
      </c>
      <c r="B2" s="4" t="s">
        <v>10</v>
      </c>
      <c r="C2" s="6" t="s">
        <v>11</v>
      </c>
      <c r="D2" s="6" t="s">
        <v>16</v>
      </c>
      <c r="E2" s="4" t="s">
        <v>17</v>
      </c>
      <c r="F2" s="6" t="s">
        <v>18</v>
      </c>
      <c r="G2" s="6" t="s">
        <v>19</v>
      </c>
      <c r="H2" s="4" t="s">
        <v>20</v>
      </c>
    </row>
    <row r="3" spans="1:8" ht="110.25" customHeight="1" x14ac:dyDescent="0.2">
      <c r="A3" s="21" t="s">
        <v>22</v>
      </c>
      <c r="B3" s="21" t="s">
        <v>79</v>
      </c>
      <c r="C3" s="59" t="s">
        <v>80</v>
      </c>
      <c r="D3" s="60" t="s">
        <v>481</v>
      </c>
      <c r="E3" s="61" t="s">
        <v>482</v>
      </c>
      <c r="F3" s="60" t="s">
        <v>483</v>
      </c>
      <c r="G3" s="60" t="s">
        <v>484</v>
      </c>
      <c r="H3" s="60">
        <v>975</v>
      </c>
    </row>
    <row r="4" spans="1:8" ht="18.75" customHeight="1" x14ac:dyDescent="0.25">
      <c r="A4" s="81"/>
      <c r="B4" s="81"/>
      <c r="C4" s="119"/>
      <c r="D4" s="119"/>
      <c r="E4" s="81"/>
      <c r="F4" s="119"/>
      <c r="G4" s="119"/>
      <c r="H4" s="81"/>
    </row>
    <row r="5" spans="1:8" ht="18.75" customHeight="1" x14ac:dyDescent="0.25">
      <c r="A5" s="81"/>
      <c r="B5" s="81"/>
      <c r="C5" s="119"/>
      <c r="D5" s="119"/>
      <c r="E5" s="81"/>
      <c r="F5" s="119"/>
      <c r="G5" s="119"/>
      <c r="H5" s="81"/>
    </row>
    <row r="6" spans="1:8" ht="18.75" customHeight="1" x14ac:dyDescent="0.25">
      <c r="A6" s="81"/>
      <c r="B6" s="81"/>
      <c r="C6" s="119"/>
      <c r="D6" s="119"/>
      <c r="E6" s="81"/>
      <c r="F6" s="119"/>
      <c r="G6" s="119"/>
      <c r="H6" s="81"/>
    </row>
    <row r="7" spans="1:8" ht="18.75" customHeight="1" x14ac:dyDescent="0.25">
      <c r="A7" s="81"/>
      <c r="B7" s="81"/>
      <c r="C7" s="119"/>
      <c r="D7" s="119"/>
      <c r="E7" s="81"/>
      <c r="F7" s="119"/>
      <c r="G7" s="119"/>
      <c r="H7" s="81"/>
    </row>
    <row r="8" spans="1:8" ht="18.75" customHeight="1" x14ac:dyDescent="0.25">
      <c r="A8" s="81"/>
      <c r="B8" s="81"/>
      <c r="C8" s="119"/>
      <c r="D8" s="119"/>
      <c r="E8" s="81"/>
      <c r="F8" s="119"/>
      <c r="G8" s="119"/>
      <c r="H8" s="81"/>
    </row>
    <row r="9" spans="1:8" ht="18.75" customHeight="1" x14ac:dyDescent="0.25">
      <c r="A9" s="81"/>
      <c r="B9" s="81"/>
      <c r="C9" s="119"/>
      <c r="D9" s="119"/>
      <c r="E9" s="81"/>
      <c r="F9" s="119"/>
      <c r="G9" s="119"/>
      <c r="H9" s="81"/>
    </row>
    <row r="10" spans="1:8" ht="18.75" customHeight="1" x14ac:dyDescent="0.2">
      <c r="A10" s="95"/>
      <c r="B10" s="95"/>
      <c r="C10" s="131"/>
      <c r="D10" s="131"/>
      <c r="E10" s="95"/>
      <c r="F10" s="139"/>
      <c r="G10" s="139"/>
      <c r="H10" s="97"/>
    </row>
    <row r="11" spans="1:8" ht="18.75" customHeight="1" x14ac:dyDescent="0.2">
      <c r="A11" s="94"/>
      <c r="B11" s="94"/>
      <c r="C11" s="131"/>
      <c r="D11" s="131"/>
      <c r="E11" s="94"/>
      <c r="F11" s="139"/>
      <c r="G11" s="139"/>
      <c r="H11" s="100"/>
    </row>
    <row r="12" spans="1:8" ht="18.75" customHeight="1" x14ac:dyDescent="0.2">
      <c r="A12" s="94"/>
      <c r="B12" s="94"/>
      <c r="C12" s="131"/>
      <c r="D12" s="131"/>
      <c r="E12" s="94"/>
      <c r="F12" s="139"/>
      <c r="G12" s="139"/>
      <c r="H12" s="100"/>
    </row>
    <row r="13" spans="1:8" ht="18.75" customHeight="1" x14ac:dyDescent="0.2">
      <c r="A13" s="94"/>
      <c r="B13" s="94"/>
      <c r="C13" s="131"/>
      <c r="D13" s="131"/>
      <c r="E13" s="94"/>
      <c r="F13" s="139"/>
      <c r="G13" s="139"/>
      <c r="H13" s="100"/>
    </row>
    <row r="14" spans="1:8" ht="18.75" customHeight="1" x14ac:dyDescent="0.2">
      <c r="A14" s="94"/>
      <c r="B14" s="94"/>
      <c r="C14" s="131"/>
      <c r="D14" s="131"/>
      <c r="E14" s="94"/>
      <c r="F14" s="139"/>
      <c r="G14" s="139"/>
      <c r="H14" s="100"/>
    </row>
    <row r="15" spans="1:8" ht="18.75" customHeight="1" x14ac:dyDescent="0.2">
      <c r="A15" s="94"/>
      <c r="B15" s="94"/>
      <c r="C15" s="131"/>
      <c r="D15" s="131"/>
      <c r="E15" s="94"/>
      <c r="F15" s="139"/>
      <c r="G15" s="139"/>
      <c r="H15" s="100"/>
    </row>
    <row r="16" spans="1:8" ht="18.75" customHeight="1" x14ac:dyDescent="0.2">
      <c r="A16" s="94"/>
      <c r="B16" s="94"/>
      <c r="C16" s="131"/>
      <c r="D16" s="131"/>
      <c r="E16" s="94"/>
      <c r="F16" s="139"/>
      <c r="G16" s="139"/>
      <c r="H16" s="100"/>
    </row>
    <row r="17" spans="1:8" ht="18.75" customHeight="1" x14ac:dyDescent="0.2">
      <c r="A17" s="94"/>
      <c r="B17" s="94"/>
      <c r="C17" s="131"/>
      <c r="D17" s="131"/>
      <c r="E17" s="94"/>
      <c r="F17" s="139"/>
      <c r="G17" s="139"/>
      <c r="H17" s="100"/>
    </row>
    <row r="18" spans="1:8" ht="18.75" customHeight="1" x14ac:dyDescent="0.2">
      <c r="A18" s="94"/>
      <c r="B18" s="94"/>
      <c r="C18" s="131"/>
      <c r="D18" s="131"/>
      <c r="E18" s="94"/>
      <c r="F18" s="139"/>
      <c r="G18" s="139"/>
      <c r="H18" s="100"/>
    </row>
    <row r="19" spans="1:8" ht="18.75" customHeight="1" x14ac:dyDescent="0.2">
      <c r="A19" s="94"/>
      <c r="B19" s="94"/>
      <c r="C19" s="131"/>
      <c r="D19" s="131"/>
      <c r="E19" s="94"/>
      <c r="F19" s="139"/>
      <c r="G19" s="139"/>
      <c r="H19" s="100"/>
    </row>
    <row r="20" spans="1:8" ht="18.75" customHeight="1" x14ac:dyDescent="0.2">
      <c r="A20" s="94"/>
      <c r="B20" s="94"/>
      <c r="C20" s="131"/>
      <c r="D20" s="131"/>
      <c r="E20" s="94"/>
      <c r="F20" s="139"/>
      <c r="G20" s="139"/>
      <c r="H20" s="100"/>
    </row>
    <row r="21" spans="1:8" ht="18.75" customHeight="1" x14ac:dyDescent="0.2">
      <c r="A21" s="94"/>
      <c r="B21" s="94"/>
      <c r="C21" s="131"/>
      <c r="D21" s="131"/>
      <c r="E21" s="94"/>
      <c r="F21" s="139"/>
      <c r="G21" s="139"/>
      <c r="H21" s="100"/>
    </row>
    <row r="22" spans="1:8" ht="18.75" customHeight="1" x14ac:dyDescent="0.2">
      <c r="A22" s="94"/>
      <c r="B22" s="94"/>
      <c r="C22" s="131"/>
      <c r="D22" s="131"/>
      <c r="E22" s="94"/>
      <c r="F22" s="139"/>
      <c r="G22" s="139"/>
      <c r="H22" s="100"/>
    </row>
    <row r="23" spans="1:8" ht="18.75" customHeight="1" x14ac:dyDescent="0.2">
      <c r="A23" s="94"/>
      <c r="B23" s="94"/>
      <c r="C23" s="131"/>
      <c r="D23" s="131"/>
      <c r="E23" s="94"/>
      <c r="F23" s="139"/>
      <c r="G23" s="139"/>
      <c r="H23" s="100"/>
    </row>
    <row r="24" spans="1:8" ht="18.75" customHeight="1" x14ac:dyDescent="0.2">
      <c r="A24" s="94"/>
      <c r="B24" s="94"/>
      <c r="C24" s="131"/>
      <c r="D24" s="131"/>
      <c r="E24" s="94"/>
      <c r="F24" s="139"/>
      <c r="G24" s="139"/>
      <c r="H24" s="100"/>
    </row>
    <row r="25" spans="1:8" ht="18.75" customHeight="1" x14ac:dyDescent="0.2">
      <c r="A25" s="94"/>
      <c r="B25" s="94"/>
      <c r="C25" s="131"/>
      <c r="D25" s="131"/>
      <c r="E25" s="94"/>
      <c r="F25" s="139"/>
      <c r="G25" s="139"/>
      <c r="H25" s="100"/>
    </row>
    <row r="26" spans="1:8" ht="18.75" customHeight="1" x14ac:dyDescent="0.2">
      <c r="A26" s="94"/>
      <c r="B26" s="94"/>
      <c r="C26" s="131"/>
      <c r="D26" s="131"/>
      <c r="E26" s="94"/>
      <c r="F26" s="139"/>
      <c r="G26" s="139"/>
      <c r="H26" s="100"/>
    </row>
    <row r="27" spans="1:8" ht="18.75" customHeight="1" x14ac:dyDescent="0.2">
      <c r="A27" s="94"/>
      <c r="B27" s="94"/>
      <c r="C27" s="131"/>
      <c r="D27" s="131"/>
      <c r="E27" s="94"/>
      <c r="F27" s="139"/>
      <c r="G27" s="139"/>
      <c r="H27" s="100"/>
    </row>
    <row r="28" spans="1:8" ht="18.75" customHeight="1" x14ac:dyDescent="0.2">
      <c r="A28" s="94"/>
      <c r="B28" s="94"/>
      <c r="C28" s="131"/>
      <c r="D28" s="131"/>
      <c r="E28" s="94"/>
      <c r="F28" s="139"/>
      <c r="G28" s="139"/>
      <c r="H28" s="100"/>
    </row>
    <row r="29" spans="1:8" ht="18.75" customHeight="1" x14ac:dyDescent="0.2">
      <c r="A29" s="94"/>
      <c r="B29" s="94"/>
      <c r="C29" s="131"/>
      <c r="D29" s="131"/>
      <c r="E29" s="94"/>
      <c r="F29" s="139"/>
      <c r="G29" s="139"/>
      <c r="H29" s="100"/>
    </row>
    <row r="30" spans="1:8" ht="18.75" customHeight="1" x14ac:dyDescent="0.2">
      <c r="A30" s="94"/>
      <c r="B30" s="94"/>
      <c r="C30" s="131"/>
      <c r="D30" s="131"/>
      <c r="E30" s="94"/>
      <c r="F30" s="139"/>
      <c r="G30" s="139"/>
      <c r="H30" s="100"/>
    </row>
    <row r="31" spans="1:8" ht="18.75" customHeight="1" x14ac:dyDescent="0.2">
      <c r="A31" s="94"/>
      <c r="B31" s="94"/>
      <c r="C31" s="131"/>
      <c r="D31" s="131"/>
      <c r="E31" s="94"/>
      <c r="F31" s="139"/>
      <c r="G31" s="139"/>
      <c r="H31" s="100"/>
    </row>
    <row r="32" spans="1:8" ht="18.75" customHeight="1" x14ac:dyDescent="0.2">
      <c r="A32" s="94"/>
      <c r="B32" s="94"/>
      <c r="C32" s="131"/>
      <c r="D32" s="131"/>
      <c r="E32" s="94"/>
      <c r="F32" s="139"/>
      <c r="G32" s="139"/>
      <c r="H32" s="100"/>
    </row>
    <row r="33" spans="1:8" ht="18.75" customHeight="1" x14ac:dyDescent="0.2">
      <c r="A33" s="94"/>
      <c r="B33" s="94"/>
      <c r="C33" s="131"/>
      <c r="D33" s="131"/>
      <c r="E33" s="94"/>
      <c r="F33" s="139"/>
      <c r="G33" s="139"/>
      <c r="H33" s="100"/>
    </row>
    <row r="34" spans="1:8" ht="18.75" customHeight="1" x14ac:dyDescent="0.2">
      <c r="A34" s="94"/>
      <c r="B34" s="94"/>
      <c r="C34" s="131"/>
      <c r="D34" s="131"/>
      <c r="E34" s="94"/>
      <c r="F34" s="139"/>
      <c r="G34" s="139"/>
      <c r="H34" s="100"/>
    </row>
    <row r="35" spans="1:8" ht="18.75" customHeight="1" x14ac:dyDescent="0.2">
      <c r="A35" s="94"/>
      <c r="B35" s="94"/>
      <c r="C35" s="131"/>
      <c r="D35" s="131"/>
      <c r="E35" s="94"/>
      <c r="F35" s="139"/>
      <c r="G35" s="139"/>
      <c r="H35" s="100"/>
    </row>
    <row r="36" spans="1:8" ht="18.75" customHeight="1" x14ac:dyDescent="0.2">
      <c r="A36" s="94"/>
      <c r="B36" s="94"/>
      <c r="C36" s="131"/>
      <c r="D36" s="131"/>
      <c r="E36" s="94"/>
      <c r="F36" s="139"/>
      <c r="G36" s="139"/>
      <c r="H36" s="100"/>
    </row>
    <row r="37" spans="1:8" ht="18.75" customHeight="1" x14ac:dyDescent="0.2">
      <c r="A37" s="94"/>
      <c r="B37" s="94"/>
      <c r="C37" s="131"/>
      <c r="D37" s="131"/>
      <c r="E37" s="94"/>
      <c r="F37" s="139"/>
      <c r="G37" s="139"/>
      <c r="H37" s="100"/>
    </row>
    <row r="38" spans="1:8" ht="18.75" customHeight="1" x14ac:dyDescent="0.2">
      <c r="A38" s="94"/>
      <c r="B38" s="94"/>
      <c r="C38" s="131"/>
      <c r="D38" s="131"/>
      <c r="E38" s="94"/>
      <c r="F38" s="139"/>
      <c r="G38" s="139"/>
      <c r="H38" s="100"/>
    </row>
    <row r="39" spans="1:8" ht="18.75" customHeight="1" x14ac:dyDescent="0.2">
      <c r="A39" s="94"/>
      <c r="B39" s="94"/>
      <c r="C39" s="131"/>
      <c r="D39" s="131"/>
      <c r="E39" s="94"/>
      <c r="F39" s="139"/>
      <c r="G39" s="139"/>
      <c r="H39" s="100"/>
    </row>
    <row r="40" spans="1:8" ht="18.75" customHeight="1" x14ac:dyDescent="0.2">
      <c r="A40" s="94"/>
      <c r="B40" s="94"/>
      <c r="C40" s="131"/>
      <c r="D40" s="131"/>
      <c r="E40" s="94"/>
      <c r="F40" s="139"/>
      <c r="G40" s="139"/>
      <c r="H40" s="100"/>
    </row>
    <row r="41" spans="1:8" ht="18.75" customHeight="1" x14ac:dyDescent="0.2">
      <c r="A41" s="94"/>
      <c r="B41" s="94"/>
      <c r="C41" s="131"/>
      <c r="D41" s="131"/>
      <c r="E41" s="94"/>
      <c r="F41" s="139"/>
      <c r="G41" s="139"/>
      <c r="H41" s="100"/>
    </row>
    <row r="42" spans="1:8" ht="18.75" customHeight="1" x14ac:dyDescent="0.2">
      <c r="A42" s="94"/>
      <c r="B42" s="94"/>
      <c r="C42" s="131"/>
      <c r="D42" s="131"/>
      <c r="E42" s="94"/>
      <c r="F42" s="139"/>
      <c r="G42" s="139"/>
      <c r="H42" s="100"/>
    </row>
    <row r="43" spans="1:8" ht="18.75" customHeight="1" x14ac:dyDescent="0.2">
      <c r="A43" s="94"/>
      <c r="B43" s="94"/>
      <c r="C43" s="131"/>
      <c r="D43" s="131"/>
      <c r="E43" s="94"/>
      <c r="F43" s="139"/>
      <c r="G43" s="139"/>
      <c r="H43" s="100"/>
    </row>
    <row r="44" spans="1:8" ht="18.75" customHeight="1" x14ac:dyDescent="0.2">
      <c r="A44" s="94"/>
      <c r="B44" s="94"/>
      <c r="C44" s="131"/>
      <c r="D44" s="131"/>
      <c r="E44" s="94"/>
      <c r="F44" s="139"/>
      <c r="G44" s="139"/>
      <c r="H44" s="100"/>
    </row>
    <row r="45" spans="1:8" ht="18.75" customHeight="1" x14ac:dyDescent="0.2">
      <c r="A45" s="94"/>
      <c r="B45" s="94"/>
      <c r="C45" s="131"/>
      <c r="D45" s="131"/>
      <c r="E45" s="94"/>
      <c r="F45" s="139"/>
      <c r="G45" s="139"/>
      <c r="H45" s="100"/>
    </row>
    <row r="46" spans="1:8" ht="18.75" customHeight="1" x14ac:dyDescent="0.2">
      <c r="A46" s="94"/>
      <c r="B46" s="94"/>
      <c r="C46" s="131"/>
      <c r="D46" s="131"/>
      <c r="E46" s="94"/>
      <c r="F46" s="139"/>
      <c r="G46" s="139"/>
      <c r="H46" s="100"/>
    </row>
    <row r="47" spans="1:8" ht="18.75" customHeight="1" x14ac:dyDescent="0.2">
      <c r="A47" s="94"/>
      <c r="B47" s="94"/>
      <c r="C47" s="131"/>
      <c r="D47" s="131"/>
      <c r="E47" s="94"/>
      <c r="F47" s="139"/>
      <c r="G47" s="139"/>
      <c r="H47" s="100"/>
    </row>
    <row r="48" spans="1:8" ht="18.75" customHeight="1" x14ac:dyDescent="0.2">
      <c r="A48" s="94"/>
      <c r="B48" s="94"/>
      <c r="C48" s="131"/>
      <c r="D48" s="131"/>
      <c r="E48" s="94"/>
      <c r="F48" s="139"/>
      <c r="G48" s="139"/>
      <c r="H48" s="100"/>
    </row>
    <row r="49" spans="1:8" ht="18.75" customHeight="1" x14ac:dyDescent="0.2">
      <c r="A49" s="94"/>
      <c r="B49" s="94"/>
      <c r="C49" s="131"/>
      <c r="D49" s="131"/>
      <c r="E49" s="94"/>
      <c r="F49" s="139"/>
      <c r="G49" s="139"/>
      <c r="H49" s="100"/>
    </row>
    <row r="50" spans="1:8" ht="18.75" customHeight="1" x14ac:dyDescent="0.2">
      <c r="A50" s="94"/>
      <c r="B50" s="94"/>
      <c r="C50" s="131"/>
      <c r="D50" s="131"/>
      <c r="E50" s="94"/>
      <c r="F50" s="139"/>
      <c r="G50" s="139"/>
      <c r="H50" s="100"/>
    </row>
    <row r="51" spans="1:8" ht="18.75" customHeight="1" x14ac:dyDescent="0.2">
      <c r="A51" s="94"/>
      <c r="B51" s="94"/>
      <c r="C51" s="131"/>
      <c r="D51" s="131"/>
      <c r="E51" s="94"/>
      <c r="F51" s="139"/>
      <c r="G51" s="139"/>
      <c r="H51" s="100"/>
    </row>
    <row r="52" spans="1:8" ht="18.75" customHeight="1" x14ac:dyDescent="0.2">
      <c r="A52" s="94"/>
      <c r="B52" s="94"/>
      <c r="C52" s="131"/>
      <c r="D52" s="131"/>
      <c r="E52" s="94"/>
      <c r="F52" s="139"/>
      <c r="G52" s="139"/>
      <c r="H52" s="100"/>
    </row>
    <row r="53" spans="1:8" ht="18.75" customHeight="1" x14ac:dyDescent="0.2">
      <c r="A53" s="94"/>
      <c r="B53" s="94"/>
      <c r="C53" s="131"/>
      <c r="D53" s="131"/>
      <c r="E53" s="94"/>
      <c r="F53" s="139"/>
      <c r="G53" s="139"/>
      <c r="H53" s="100"/>
    </row>
    <row r="54" spans="1:8" ht="18.75" customHeight="1" x14ac:dyDescent="0.2">
      <c r="A54" s="94"/>
      <c r="B54" s="94"/>
      <c r="C54" s="131"/>
      <c r="D54" s="131"/>
      <c r="E54" s="94"/>
      <c r="F54" s="139"/>
      <c r="G54" s="139"/>
      <c r="H54" s="100"/>
    </row>
    <row r="55" spans="1:8" ht="18.75" customHeight="1" x14ac:dyDescent="0.2">
      <c r="A55" s="94"/>
      <c r="B55" s="94"/>
      <c r="C55" s="131"/>
      <c r="D55" s="131"/>
      <c r="E55" s="94"/>
      <c r="F55" s="139"/>
      <c r="G55" s="139"/>
      <c r="H55" s="100"/>
    </row>
    <row r="56" spans="1:8" ht="18.75" customHeight="1" x14ac:dyDescent="0.2">
      <c r="A56" s="94"/>
      <c r="B56" s="94"/>
      <c r="C56" s="131"/>
      <c r="D56" s="131"/>
      <c r="E56" s="94"/>
      <c r="F56" s="139"/>
      <c r="G56" s="139"/>
      <c r="H56" s="100"/>
    </row>
    <row r="57" spans="1:8" ht="18.75" customHeight="1" x14ac:dyDescent="0.2">
      <c r="A57" s="94"/>
      <c r="B57" s="94"/>
      <c r="C57" s="131"/>
      <c r="D57" s="131"/>
      <c r="E57" s="94"/>
      <c r="F57" s="139"/>
      <c r="G57" s="139"/>
      <c r="H57" s="100"/>
    </row>
    <row r="58" spans="1:8" ht="18.75" customHeight="1" x14ac:dyDescent="0.2">
      <c r="A58" s="94"/>
      <c r="B58" s="94"/>
      <c r="C58" s="131"/>
      <c r="D58" s="131"/>
      <c r="E58" s="94"/>
      <c r="F58" s="139"/>
      <c r="G58" s="139"/>
      <c r="H58" s="100"/>
    </row>
    <row r="59" spans="1:8" ht="18.75" customHeight="1" x14ac:dyDescent="0.2">
      <c r="A59" s="94"/>
      <c r="B59" s="94"/>
      <c r="C59" s="131"/>
      <c r="D59" s="131"/>
      <c r="E59" s="94"/>
      <c r="F59" s="139"/>
      <c r="G59" s="139"/>
      <c r="H59" s="100"/>
    </row>
    <row r="60" spans="1:8" ht="18.75" customHeight="1" x14ac:dyDescent="0.2">
      <c r="A60" s="94"/>
      <c r="B60" s="94"/>
      <c r="C60" s="131"/>
      <c r="D60" s="131"/>
      <c r="E60" s="94"/>
      <c r="F60" s="139"/>
      <c r="G60" s="139"/>
      <c r="H60" s="100"/>
    </row>
    <row r="61" spans="1:8" ht="18.75" customHeight="1" x14ac:dyDescent="0.2">
      <c r="A61" s="94"/>
      <c r="B61" s="94"/>
      <c r="C61" s="131"/>
      <c r="D61" s="131"/>
      <c r="E61" s="94"/>
      <c r="F61" s="139"/>
      <c r="G61" s="139"/>
      <c r="H61" s="100"/>
    </row>
    <row r="62" spans="1:8" ht="18.75" customHeight="1" x14ac:dyDescent="0.2">
      <c r="A62" s="94"/>
      <c r="B62" s="94"/>
      <c r="C62" s="131"/>
      <c r="D62" s="131"/>
      <c r="E62" s="94"/>
      <c r="F62" s="139"/>
      <c r="G62" s="139"/>
      <c r="H62" s="100"/>
    </row>
    <row r="63" spans="1:8" ht="18.75" customHeight="1" x14ac:dyDescent="0.2">
      <c r="A63" s="94"/>
      <c r="B63" s="94"/>
      <c r="C63" s="131"/>
      <c r="D63" s="131"/>
      <c r="E63" s="94"/>
      <c r="F63" s="139"/>
      <c r="G63" s="139"/>
      <c r="H63" s="100"/>
    </row>
    <row r="64" spans="1:8" ht="18.75" customHeight="1" x14ac:dyDescent="0.2">
      <c r="A64" s="94"/>
      <c r="B64" s="94"/>
      <c r="C64" s="131"/>
      <c r="D64" s="131"/>
      <c r="E64" s="94"/>
      <c r="F64" s="139"/>
      <c r="G64" s="139"/>
      <c r="H64" s="100"/>
    </row>
    <row r="65" spans="1:8" ht="18.75" customHeight="1" x14ac:dyDescent="0.2">
      <c r="A65" s="94"/>
      <c r="B65" s="94"/>
      <c r="C65" s="131"/>
      <c r="D65" s="131"/>
      <c r="E65" s="94"/>
      <c r="F65" s="139"/>
      <c r="G65" s="139"/>
      <c r="H65" s="100"/>
    </row>
    <row r="66" spans="1:8" ht="18.75" customHeight="1" x14ac:dyDescent="0.2">
      <c r="A66" s="94"/>
      <c r="B66" s="94"/>
      <c r="C66" s="131"/>
      <c r="D66" s="131"/>
      <c r="E66" s="94"/>
      <c r="F66" s="139"/>
      <c r="G66" s="139"/>
      <c r="H66" s="100"/>
    </row>
    <row r="67" spans="1:8" ht="18.75" customHeight="1" x14ac:dyDescent="0.2">
      <c r="A67" s="94"/>
      <c r="B67" s="94"/>
      <c r="C67" s="131"/>
      <c r="D67" s="131"/>
      <c r="E67" s="94"/>
      <c r="F67" s="139"/>
      <c r="G67" s="139"/>
      <c r="H67" s="100"/>
    </row>
    <row r="68" spans="1:8" ht="18.75" customHeight="1" x14ac:dyDescent="0.2">
      <c r="A68" s="94"/>
      <c r="B68" s="94"/>
      <c r="C68" s="131"/>
      <c r="D68" s="131"/>
      <c r="E68" s="94"/>
      <c r="F68" s="139"/>
      <c r="G68" s="139"/>
      <c r="H68" s="100"/>
    </row>
    <row r="69" spans="1:8" ht="18.75" customHeight="1" x14ac:dyDescent="0.2">
      <c r="A69" s="94"/>
      <c r="B69" s="94"/>
      <c r="C69" s="131"/>
      <c r="D69" s="131"/>
      <c r="E69" s="94"/>
      <c r="F69" s="139"/>
      <c r="G69" s="139"/>
      <c r="H69" s="100"/>
    </row>
    <row r="70" spans="1:8" ht="18.75" customHeight="1" x14ac:dyDescent="0.2">
      <c r="A70" s="94"/>
      <c r="B70" s="94"/>
      <c r="C70" s="131"/>
      <c r="D70" s="131"/>
      <c r="E70" s="94"/>
      <c r="F70" s="139"/>
      <c r="G70" s="139"/>
      <c r="H70" s="100"/>
    </row>
    <row r="71" spans="1:8" ht="18.75" customHeight="1" x14ac:dyDescent="0.2">
      <c r="A71" s="94"/>
      <c r="B71" s="94"/>
      <c r="C71" s="131"/>
      <c r="D71" s="131"/>
      <c r="E71" s="94"/>
      <c r="F71" s="139"/>
      <c r="G71" s="139"/>
      <c r="H71" s="100"/>
    </row>
    <row r="72" spans="1:8" ht="18.75" customHeight="1" x14ac:dyDescent="0.2">
      <c r="A72" s="94"/>
      <c r="B72" s="94"/>
      <c r="C72" s="131"/>
      <c r="D72" s="131"/>
      <c r="E72" s="94"/>
      <c r="F72" s="139"/>
      <c r="G72" s="139"/>
      <c r="H72" s="100"/>
    </row>
    <row r="73" spans="1:8" ht="18.75" customHeight="1" x14ac:dyDescent="0.2">
      <c r="A73" s="94"/>
      <c r="B73" s="94"/>
      <c r="C73" s="131"/>
      <c r="D73" s="131"/>
      <c r="E73" s="94"/>
      <c r="F73" s="139"/>
      <c r="G73" s="139"/>
      <c r="H73" s="100"/>
    </row>
    <row r="74" spans="1:8" ht="18.75" customHeight="1" x14ac:dyDescent="0.2">
      <c r="A74" s="94"/>
      <c r="B74" s="94"/>
      <c r="C74" s="131"/>
      <c r="D74" s="131"/>
      <c r="E74" s="94"/>
      <c r="F74" s="139"/>
      <c r="G74" s="139"/>
      <c r="H74" s="100"/>
    </row>
    <row r="75" spans="1:8" ht="18.75" customHeight="1" x14ac:dyDescent="0.2">
      <c r="A75" s="94"/>
      <c r="B75" s="94"/>
      <c r="C75" s="131"/>
      <c r="D75" s="131"/>
      <c r="E75" s="94"/>
      <c r="F75" s="139"/>
      <c r="G75" s="139"/>
      <c r="H75" s="100"/>
    </row>
    <row r="76" spans="1:8" ht="18.75" customHeight="1" x14ac:dyDescent="0.2">
      <c r="A76" s="94"/>
      <c r="B76" s="94"/>
      <c r="C76" s="131"/>
      <c r="D76" s="131"/>
      <c r="E76" s="94"/>
      <c r="F76" s="139"/>
      <c r="G76" s="139"/>
      <c r="H76" s="100"/>
    </row>
    <row r="77" spans="1:8" ht="18.75" customHeight="1" x14ac:dyDescent="0.2">
      <c r="A77" s="94"/>
      <c r="B77" s="94"/>
      <c r="C77" s="131"/>
      <c r="D77" s="131"/>
      <c r="E77" s="94"/>
      <c r="F77" s="139"/>
      <c r="G77" s="139"/>
      <c r="H77" s="100"/>
    </row>
    <row r="78" spans="1:8" ht="18.75" customHeight="1" x14ac:dyDescent="0.2">
      <c r="A78" s="94"/>
      <c r="B78" s="94"/>
      <c r="C78" s="131"/>
      <c r="D78" s="131"/>
      <c r="E78" s="94"/>
      <c r="F78" s="139"/>
      <c r="G78" s="139"/>
      <c r="H78" s="100"/>
    </row>
    <row r="79" spans="1:8" ht="18.75" customHeight="1" x14ac:dyDescent="0.2">
      <c r="A79" s="94"/>
      <c r="B79" s="94"/>
      <c r="C79" s="131"/>
      <c r="D79" s="131"/>
      <c r="E79" s="94"/>
      <c r="F79" s="139"/>
      <c r="G79" s="139"/>
      <c r="H79" s="100"/>
    </row>
    <row r="80" spans="1:8" ht="18.75" customHeight="1" x14ac:dyDescent="0.2">
      <c r="A80" s="94"/>
      <c r="B80" s="94"/>
      <c r="C80" s="131"/>
      <c r="D80" s="131"/>
      <c r="E80" s="94"/>
      <c r="F80" s="139"/>
      <c r="G80" s="139"/>
      <c r="H80" s="100"/>
    </row>
    <row r="81" spans="1:8" ht="18.75" customHeight="1" x14ac:dyDescent="0.2">
      <c r="A81" s="94"/>
      <c r="B81" s="94"/>
      <c r="C81" s="131"/>
      <c r="D81" s="131"/>
      <c r="E81" s="94"/>
      <c r="F81" s="139"/>
      <c r="G81" s="139"/>
      <c r="H81" s="100"/>
    </row>
    <row r="82" spans="1:8" ht="18.75" customHeight="1" x14ac:dyDescent="0.2">
      <c r="A82" s="94"/>
      <c r="B82" s="94"/>
      <c r="C82" s="131"/>
      <c r="D82" s="131"/>
      <c r="E82" s="94"/>
      <c r="F82" s="139"/>
      <c r="G82" s="139"/>
      <c r="H82" s="100"/>
    </row>
    <row r="83" spans="1:8" ht="18.75" customHeight="1" x14ac:dyDescent="0.2">
      <c r="A83" s="94"/>
      <c r="B83" s="94"/>
      <c r="C83" s="131"/>
      <c r="D83" s="131"/>
      <c r="E83" s="94"/>
      <c r="F83" s="139"/>
      <c r="G83" s="139"/>
      <c r="H83" s="100"/>
    </row>
    <row r="84" spans="1:8" ht="18.75" customHeight="1" x14ac:dyDescent="0.2">
      <c r="A84" s="94"/>
      <c r="B84" s="94"/>
      <c r="C84" s="131"/>
      <c r="D84" s="131"/>
      <c r="E84" s="94"/>
      <c r="F84" s="139"/>
      <c r="G84" s="139"/>
      <c r="H84" s="100"/>
    </row>
    <row r="85" spans="1:8" ht="18.75" customHeight="1" x14ac:dyDescent="0.2">
      <c r="A85" s="94"/>
      <c r="B85" s="94"/>
      <c r="C85" s="131"/>
      <c r="D85" s="131"/>
      <c r="E85" s="94"/>
      <c r="F85" s="139"/>
      <c r="G85" s="139"/>
      <c r="H85" s="100"/>
    </row>
    <row r="86" spans="1:8" ht="18.75" customHeight="1" x14ac:dyDescent="0.2">
      <c r="A86" s="94"/>
      <c r="B86" s="94"/>
      <c r="C86" s="131"/>
      <c r="D86" s="131"/>
      <c r="E86" s="94"/>
      <c r="F86" s="139"/>
      <c r="G86" s="139"/>
      <c r="H86" s="100"/>
    </row>
    <row r="87" spans="1:8" ht="18.75" customHeight="1" x14ac:dyDescent="0.2">
      <c r="A87" s="94"/>
      <c r="B87" s="94"/>
      <c r="C87" s="131"/>
      <c r="D87" s="131"/>
      <c r="E87" s="94"/>
      <c r="F87" s="139"/>
      <c r="G87" s="139"/>
      <c r="H87" s="100"/>
    </row>
    <row r="88" spans="1:8" ht="18.75" customHeight="1" x14ac:dyDescent="0.2">
      <c r="A88" s="94"/>
      <c r="B88" s="94"/>
      <c r="C88" s="131"/>
      <c r="D88" s="131"/>
      <c r="E88" s="94"/>
      <c r="F88" s="139"/>
      <c r="G88" s="139"/>
      <c r="H88" s="100"/>
    </row>
    <row r="89" spans="1:8" ht="18.75" customHeight="1" x14ac:dyDescent="0.2">
      <c r="A89" s="94"/>
      <c r="B89" s="94"/>
      <c r="C89" s="131"/>
      <c r="D89" s="131"/>
      <c r="E89" s="94"/>
      <c r="F89" s="139"/>
      <c r="G89" s="139"/>
      <c r="H89" s="100"/>
    </row>
    <row r="90" spans="1:8" ht="18.75" customHeight="1" x14ac:dyDescent="0.2">
      <c r="A90" s="94"/>
      <c r="B90" s="94"/>
      <c r="C90" s="131"/>
      <c r="D90" s="131"/>
      <c r="E90" s="94"/>
      <c r="F90" s="139"/>
      <c r="G90" s="139"/>
      <c r="H90" s="100"/>
    </row>
    <row r="91" spans="1:8" ht="18.75" customHeight="1" x14ac:dyDescent="0.2">
      <c r="A91" s="94"/>
      <c r="B91" s="94"/>
      <c r="C91" s="131"/>
      <c r="D91" s="131"/>
      <c r="E91" s="94"/>
      <c r="F91" s="139"/>
      <c r="G91" s="139"/>
      <c r="H91" s="100"/>
    </row>
    <row r="92" spans="1:8" ht="18.75" customHeight="1" x14ac:dyDescent="0.2">
      <c r="A92" s="94"/>
      <c r="B92" s="94"/>
      <c r="C92" s="131"/>
      <c r="D92" s="131"/>
      <c r="E92" s="94"/>
      <c r="F92" s="139"/>
      <c r="G92" s="139"/>
      <c r="H92" s="100"/>
    </row>
    <row r="93" spans="1:8" ht="18.75" customHeight="1" x14ac:dyDescent="0.2">
      <c r="A93" s="94"/>
      <c r="B93" s="94"/>
      <c r="C93" s="131"/>
      <c r="D93" s="131"/>
      <c r="E93" s="94"/>
      <c r="F93" s="139"/>
      <c r="G93" s="139"/>
      <c r="H93" s="100"/>
    </row>
    <row r="94" spans="1:8" ht="18.75" customHeight="1" x14ac:dyDescent="0.2">
      <c r="A94" s="94"/>
      <c r="B94" s="94"/>
      <c r="C94" s="131"/>
      <c r="D94" s="131"/>
      <c r="E94" s="94"/>
      <c r="F94" s="139"/>
      <c r="G94" s="139"/>
      <c r="H94" s="100"/>
    </row>
    <row r="95" spans="1:8" ht="18.75" customHeight="1" x14ac:dyDescent="0.2">
      <c r="A95" s="94"/>
      <c r="B95" s="94"/>
      <c r="C95" s="131"/>
      <c r="D95" s="131"/>
      <c r="E95" s="94"/>
      <c r="F95" s="139"/>
      <c r="G95" s="139"/>
      <c r="H95" s="100"/>
    </row>
    <row r="96" spans="1:8" ht="18.75" customHeight="1" x14ac:dyDescent="0.2">
      <c r="A96" s="94"/>
      <c r="B96" s="94"/>
      <c r="C96" s="131"/>
      <c r="D96" s="131"/>
      <c r="E96" s="94"/>
      <c r="F96" s="139"/>
      <c r="G96" s="139"/>
      <c r="H96" s="100"/>
    </row>
    <row r="97" spans="1:8" ht="18.75" customHeight="1" x14ac:dyDescent="0.2">
      <c r="A97" s="94"/>
      <c r="B97" s="94"/>
      <c r="C97" s="131"/>
      <c r="D97" s="131"/>
      <c r="E97" s="94"/>
      <c r="F97" s="139"/>
      <c r="G97" s="139"/>
      <c r="H97" s="100"/>
    </row>
    <row r="98" spans="1:8" ht="18.75" customHeight="1" x14ac:dyDescent="0.2">
      <c r="A98" s="94"/>
      <c r="B98" s="94"/>
      <c r="C98" s="131"/>
      <c r="D98" s="131"/>
      <c r="E98" s="94"/>
      <c r="F98" s="139"/>
      <c r="G98" s="139"/>
      <c r="H98" s="100"/>
    </row>
    <row r="99" spans="1:8" ht="18.75" customHeight="1" x14ac:dyDescent="0.2">
      <c r="A99" s="94"/>
      <c r="B99" s="94"/>
      <c r="C99" s="131"/>
      <c r="D99" s="131"/>
      <c r="E99" s="94"/>
      <c r="F99" s="139"/>
      <c r="G99" s="139"/>
      <c r="H99" s="100"/>
    </row>
    <row r="100" spans="1:8" ht="18.75" customHeight="1" x14ac:dyDescent="0.2">
      <c r="A100" s="94"/>
      <c r="B100" s="94"/>
      <c r="C100" s="131"/>
      <c r="D100" s="131"/>
      <c r="E100" s="94"/>
      <c r="F100" s="139"/>
      <c r="G100" s="139"/>
      <c r="H100" s="100"/>
    </row>
    <row r="101" spans="1:8" ht="18.75" customHeight="1" x14ac:dyDescent="0.2">
      <c r="A101" s="94"/>
      <c r="B101" s="94"/>
      <c r="C101" s="131"/>
      <c r="D101" s="131"/>
      <c r="E101" s="94"/>
      <c r="F101" s="139"/>
      <c r="G101" s="139"/>
      <c r="H101" s="100"/>
    </row>
    <row r="102" spans="1:8" ht="18.75" customHeight="1" x14ac:dyDescent="0.2">
      <c r="A102" s="94"/>
      <c r="B102" s="94"/>
      <c r="C102" s="131"/>
      <c r="D102" s="131"/>
      <c r="E102" s="94"/>
      <c r="F102" s="139"/>
      <c r="G102" s="139"/>
      <c r="H102" s="100"/>
    </row>
    <row r="103" spans="1:8" ht="18.75" customHeight="1" x14ac:dyDescent="0.2">
      <c r="A103" s="94"/>
      <c r="B103" s="94"/>
      <c r="C103" s="131"/>
      <c r="D103" s="131"/>
      <c r="E103" s="94"/>
      <c r="F103" s="139"/>
      <c r="G103" s="139"/>
      <c r="H103" s="100"/>
    </row>
    <row r="104" spans="1:8" ht="18.75" customHeight="1" x14ac:dyDescent="0.2">
      <c r="A104" s="94"/>
      <c r="B104" s="94"/>
      <c r="C104" s="131"/>
      <c r="D104" s="131"/>
      <c r="E104" s="94"/>
      <c r="F104" s="139"/>
      <c r="G104" s="139"/>
      <c r="H104" s="100"/>
    </row>
    <row r="105" spans="1:8" ht="18.75" customHeight="1" x14ac:dyDescent="0.2">
      <c r="A105" s="94"/>
      <c r="B105" s="94"/>
      <c r="C105" s="131"/>
      <c r="D105" s="131"/>
      <c r="E105" s="94"/>
      <c r="F105" s="139"/>
      <c r="G105" s="139"/>
      <c r="H105" s="100"/>
    </row>
    <row r="106" spans="1:8" ht="18.75" customHeight="1" x14ac:dyDescent="0.2">
      <c r="A106" s="94"/>
      <c r="B106" s="94"/>
      <c r="C106" s="131"/>
      <c r="D106" s="131"/>
      <c r="E106" s="94"/>
      <c r="F106" s="139"/>
      <c r="G106" s="139"/>
      <c r="H106" s="100"/>
    </row>
    <row r="107" spans="1:8" ht="18.75" customHeight="1" x14ac:dyDescent="0.2">
      <c r="A107" s="94"/>
      <c r="B107" s="94"/>
      <c r="C107" s="131"/>
      <c r="D107" s="131"/>
      <c r="E107" s="94"/>
      <c r="F107" s="139"/>
      <c r="G107" s="139"/>
      <c r="H107" s="100"/>
    </row>
    <row r="108" spans="1:8" ht="18.75" customHeight="1" x14ac:dyDescent="0.2">
      <c r="A108" s="94"/>
      <c r="B108" s="94"/>
      <c r="C108" s="131"/>
      <c r="D108" s="131"/>
      <c r="E108" s="94"/>
      <c r="F108" s="139"/>
      <c r="G108" s="139"/>
      <c r="H108" s="100"/>
    </row>
    <row r="109" spans="1:8" ht="18.75" customHeight="1" x14ac:dyDescent="0.2">
      <c r="A109" s="94"/>
      <c r="B109" s="94"/>
      <c r="C109" s="131"/>
      <c r="D109" s="131"/>
      <c r="E109" s="94"/>
      <c r="F109" s="139"/>
      <c r="G109" s="139"/>
      <c r="H109" s="100"/>
    </row>
    <row r="110" spans="1:8" ht="18.75" customHeight="1" x14ac:dyDescent="0.2">
      <c r="A110" s="94"/>
      <c r="B110" s="94"/>
      <c r="C110" s="131"/>
      <c r="D110" s="131"/>
      <c r="E110" s="94"/>
      <c r="F110" s="139"/>
      <c r="G110" s="139"/>
      <c r="H110" s="100"/>
    </row>
    <row r="111" spans="1:8" ht="18.75" customHeight="1" x14ac:dyDescent="0.2">
      <c r="A111" s="94"/>
      <c r="B111" s="94"/>
      <c r="C111" s="131"/>
      <c r="D111" s="131"/>
      <c r="E111" s="94"/>
      <c r="F111" s="139"/>
      <c r="G111" s="139"/>
      <c r="H111" s="100"/>
    </row>
    <row r="112" spans="1:8" ht="18.75" customHeight="1" x14ac:dyDescent="0.2">
      <c r="A112" s="94"/>
      <c r="B112" s="94"/>
      <c r="C112" s="131"/>
      <c r="D112" s="131"/>
      <c r="E112" s="94"/>
      <c r="F112" s="139"/>
      <c r="G112" s="139"/>
      <c r="H112" s="100"/>
    </row>
    <row r="113" spans="1:8" ht="18.75" customHeight="1" x14ac:dyDescent="0.2">
      <c r="A113" s="94"/>
      <c r="B113" s="94"/>
      <c r="C113" s="131"/>
      <c r="D113" s="131"/>
      <c r="E113" s="94"/>
      <c r="F113" s="139"/>
      <c r="G113" s="139"/>
      <c r="H113" s="100"/>
    </row>
    <row r="114" spans="1:8" ht="18.75" customHeight="1" x14ac:dyDescent="0.2">
      <c r="A114" s="94"/>
      <c r="B114" s="94"/>
      <c r="C114" s="131"/>
      <c r="D114" s="131"/>
      <c r="E114" s="94"/>
      <c r="F114" s="139"/>
      <c r="G114" s="139"/>
      <c r="H114" s="100"/>
    </row>
    <row r="115" spans="1:8" ht="18.75" customHeight="1" x14ac:dyDescent="0.2">
      <c r="A115" s="94"/>
      <c r="B115" s="94"/>
      <c r="C115" s="131"/>
      <c r="D115" s="131"/>
      <c r="E115" s="94"/>
      <c r="F115" s="139"/>
      <c r="G115" s="139"/>
      <c r="H115" s="100"/>
    </row>
    <row r="116" spans="1:8" ht="18.75" customHeight="1" x14ac:dyDescent="0.2">
      <c r="A116" s="94"/>
      <c r="B116" s="94"/>
      <c r="C116" s="131"/>
      <c r="D116" s="131"/>
      <c r="E116" s="94"/>
      <c r="F116" s="139"/>
      <c r="G116" s="139"/>
      <c r="H116" s="100"/>
    </row>
    <row r="117" spans="1:8" ht="18.75" customHeight="1" x14ac:dyDescent="0.2">
      <c r="A117" s="94"/>
      <c r="B117" s="94"/>
      <c r="C117" s="131"/>
      <c r="D117" s="131"/>
      <c r="E117" s="94"/>
      <c r="F117" s="139"/>
      <c r="G117" s="139"/>
      <c r="H117" s="100"/>
    </row>
    <row r="118" spans="1:8" ht="18.75" customHeight="1" x14ac:dyDescent="0.2">
      <c r="A118" s="94"/>
      <c r="B118" s="94"/>
      <c r="C118" s="131"/>
      <c r="D118" s="131"/>
      <c r="E118" s="94"/>
      <c r="F118" s="139"/>
      <c r="G118" s="139"/>
      <c r="H118" s="100"/>
    </row>
    <row r="119" spans="1:8" ht="18.75" customHeight="1" x14ac:dyDescent="0.2">
      <c r="A119" s="94"/>
      <c r="B119" s="94"/>
      <c r="C119" s="131"/>
      <c r="D119" s="131"/>
      <c r="E119" s="94"/>
      <c r="F119" s="139"/>
      <c r="G119" s="139"/>
      <c r="H119" s="100"/>
    </row>
    <row r="120" spans="1:8" ht="18.75" customHeight="1" x14ac:dyDescent="0.2">
      <c r="A120" s="94"/>
      <c r="B120" s="94"/>
      <c r="C120" s="131"/>
      <c r="D120" s="131"/>
      <c r="E120" s="94"/>
      <c r="F120" s="139"/>
      <c r="G120" s="139"/>
      <c r="H120" s="100"/>
    </row>
    <row r="121" spans="1:8" ht="18.75" customHeight="1" x14ac:dyDescent="0.2"/>
    <row r="122" spans="1:8" ht="18.75" customHeight="1" x14ac:dyDescent="0.2"/>
    <row r="123" spans="1:8" ht="18.75" customHeight="1" x14ac:dyDescent="0.2"/>
    <row r="124" spans="1:8" ht="18.75" customHeight="1" x14ac:dyDescent="0.2"/>
    <row r="125" spans="1:8" ht="18.75" customHeight="1" x14ac:dyDescent="0.2"/>
    <row r="126" spans="1:8" ht="18.75" customHeight="1" x14ac:dyDescent="0.2"/>
    <row r="127" spans="1:8" ht="18.75" customHeight="1" x14ac:dyDescent="0.2"/>
    <row r="128" spans="1: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  <row r="317" ht="18.75" customHeight="1" x14ac:dyDescent="0.2"/>
    <row r="318" ht="18.75" customHeight="1" x14ac:dyDescent="0.2"/>
    <row r="319" ht="18.75" customHeight="1" x14ac:dyDescent="0.2"/>
    <row r="320" ht="18.75" customHeight="1" x14ac:dyDescent="0.2"/>
    <row r="321" ht="18.75" customHeight="1" x14ac:dyDescent="0.2"/>
    <row r="322" ht="18.75" customHeight="1" x14ac:dyDescent="0.2"/>
    <row r="323" ht="18.75" customHeight="1" x14ac:dyDescent="0.2"/>
    <row r="324" ht="18.75" customHeight="1" x14ac:dyDescent="0.2"/>
    <row r="325" ht="18.75" customHeight="1" x14ac:dyDescent="0.2"/>
    <row r="326" ht="18.75" customHeight="1" x14ac:dyDescent="0.2"/>
    <row r="327" ht="18.75" customHeight="1" x14ac:dyDescent="0.2"/>
    <row r="328" ht="18.75" customHeight="1" x14ac:dyDescent="0.2"/>
    <row r="329" ht="18.75" customHeight="1" x14ac:dyDescent="0.2"/>
    <row r="330" ht="18.75" customHeight="1" x14ac:dyDescent="0.2"/>
    <row r="331" ht="18.75" customHeight="1" x14ac:dyDescent="0.2"/>
    <row r="332" ht="18.75" customHeight="1" x14ac:dyDescent="0.2"/>
    <row r="333" ht="18.75" customHeight="1" x14ac:dyDescent="0.2"/>
    <row r="334" ht="18.75" customHeight="1" x14ac:dyDescent="0.2"/>
    <row r="335" ht="18.75" customHeight="1" x14ac:dyDescent="0.2"/>
    <row r="336" ht="18.75" customHeight="1" x14ac:dyDescent="0.2"/>
    <row r="337" ht="18.75" customHeight="1" x14ac:dyDescent="0.2"/>
    <row r="338" ht="18.75" customHeight="1" x14ac:dyDescent="0.2"/>
    <row r="339" ht="18.75" customHeight="1" x14ac:dyDescent="0.2"/>
    <row r="340" ht="18.75" customHeight="1" x14ac:dyDescent="0.2"/>
    <row r="341" ht="18.75" customHeight="1" x14ac:dyDescent="0.2"/>
    <row r="342" ht="18.75" customHeight="1" x14ac:dyDescent="0.2"/>
    <row r="343" ht="18.75" customHeight="1" x14ac:dyDescent="0.2"/>
    <row r="344" ht="18.75" customHeight="1" x14ac:dyDescent="0.2"/>
    <row r="345" ht="18.75" customHeight="1" x14ac:dyDescent="0.2"/>
    <row r="346" ht="18.75" customHeight="1" x14ac:dyDescent="0.2"/>
    <row r="347" ht="18.75" customHeight="1" x14ac:dyDescent="0.2"/>
    <row r="348" ht="18.75" customHeight="1" x14ac:dyDescent="0.2"/>
    <row r="349" ht="18.75" customHeight="1" x14ac:dyDescent="0.2"/>
    <row r="350" ht="18.75" customHeight="1" x14ac:dyDescent="0.2"/>
    <row r="351" ht="18.75" customHeight="1" x14ac:dyDescent="0.2"/>
    <row r="352" ht="18.75" customHeight="1" x14ac:dyDescent="0.2"/>
    <row r="353" ht="18.75" customHeight="1" x14ac:dyDescent="0.2"/>
    <row r="354" ht="18.75" customHeight="1" x14ac:dyDescent="0.2"/>
    <row r="355" ht="18.75" customHeight="1" x14ac:dyDescent="0.2"/>
    <row r="356" ht="18.75" customHeight="1" x14ac:dyDescent="0.2"/>
    <row r="357" ht="18.75" customHeight="1" x14ac:dyDescent="0.2"/>
    <row r="358" ht="18.75" customHeight="1" x14ac:dyDescent="0.2"/>
    <row r="359" ht="18.75" customHeight="1" x14ac:dyDescent="0.2"/>
    <row r="360" ht="18.75" customHeight="1" x14ac:dyDescent="0.2"/>
    <row r="361" ht="18.75" customHeight="1" x14ac:dyDescent="0.2"/>
    <row r="362" ht="18.75" customHeight="1" x14ac:dyDescent="0.2"/>
    <row r="363" ht="18.75" customHeight="1" x14ac:dyDescent="0.2"/>
    <row r="364" ht="18.75" customHeight="1" x14ac:dyDescent="0.2"/>
    <row r="365" ht="18.75" customHeight="1" x14ac:dyDescent="0.2"/>
    <row r="366" ht="18.75" customHeight="1" x14ac:dyDescent="0.2"/>
    <row r="367" ht="18.75" customHeight="1" x14ac:dyDescent="0.2"/>
    <row r="368" ht="18.75" customHeight="1" x14ac:dyDescent="0.2"/>
    <row r="369" ht="18.75" customHeight="1" x14ac:dyDescent="0.2"/>
    <row r="370" ht="18.75" customHeight="1" x14ac:dyDescent="0.2"/>
    <row r="371" ht="18.75" customHeight="1" x14ac:dyDescent="0.2"/>
    <row r="372" ht="18.75" customHeight="1" x14ac:dyDescent="0.2"/>
    <row r="373" ht="18.75" customHeight="1" x14ac:dyDescent="0.2"/>
    <row r="374" ht="18.75" customHeight="1" x14ac:dyDescent="0.2"/>
    <row r="375" ht="18.75" customHeight="1" x14ac:dyDescent="0.2"/>
    <row r="376" ht="18.75" customHeight="1" x14ac:dyDescent="0.2"/>
    <row r="377" ht="18.75" customHeight="1" x14ac:dyDescent="0.2"/>
    <row r="378" ht="18.75" customHeight="1" x14ac:dyDescent="0.2"/>
    <row r="379" ht="18.75" customHeight="1" x14ac:dyDescent="0.2"/>
    <row r="380" ht="18.75" customHeight="1" x14ac:dyDescent="0.2"/>
    <row r="381" ht="18.75" customHeight="1" x14ac:dyDescent="0.2"/>
    <row r="382" ht="18.75" customHeight="1" x14ac:dyDescent="0.2"/>
    <row r="383" ht="18.75" customHeight="1" x14ac:dyDescent="0.2"/>
    <row r="384" ht="18.75" customHeight="1" x14ac:dyDescent="0.2"/>
    <row r="385" ht="18.75" customHeight="1" x14ac:dyDescent="0.2"/>
    <row r="386" ht="18.75" customHeight="1" x14ac:dyDescent="0.2"/>
    <row r="387" ht="18.75" customHeight="1" x14ac:dyDescent="0.2"/>
    <row r="388" ht="18.75" customHeight="1" x14ac:dyDescent="0.2"/>
    <row r="389" ht="18.75" customHeight="1" x14ac:dyDescent="0.2"/>
    <row r="390" ht="18.75" customHeight="1" x14ac:dyDescent="0.2"/>
    <row r="391" ht="18.75" customHeight="1" x14ac:dyDescent="0.2"/>
    <row r="392" ht="18.75" customHeight="1" x14ac:dyDescent="0.2"/>
    <row r="393" ht="18.75" customHeight="1" x14ac:dyDescent="0.2"/>
    <row r="394" ht="18.75" customHeight="1" x14ac:dyDescent="0.2"/>
    <row r="395" ht="18.75" customHeight="1" x14ac:dyDescent="0.2"/>
    <row r="396" ht="18.75" customHeight="1" x14ac:dyDescent="0.2"/>
    <row r="397" ht="18.75" customHeight="1" x14ac:dyDescent="0.2"/>
    <row r="398" ht="18.75" customHeight="1" x14ac:dyDescent="0.2"/>
    <row r="399" ht="18.75" customHeight="1" x14ac:dyDescent="0.2"/>
    <row r="400" ht="18.75" customHeight="1" x14ac:dyDescent="0.2"/>
    <row r="401" ht="18.75" customHeight="1" x14ac:dyDescent="0.2"/>
    <row r="402" ht="18.75" customHeight="1" x14ac:dyDescent="0.2"/>
    <row r="403" ht="18.75" customHeight="1" x14ac:dyDescent="0.2"/>
    <row r="404" ht="18.75" customHeight="1" x14ac:dyDescent="0.2"/>
    <row r="405" ht="18.75" customHeight="1" x14ac:dyDescent="0.2"/>
    <row r="406" ht="18.75" customHeight="1" x14ac:dyDescent="0.2"/>
    <row r="407" ht="18.75" customHeight="1" x14ac:dyDescent="0.2"/>
    <row r="408" ht="18.75" customHeight="1" x14ac:dyDescent="0.2"/>
    <row r="409" ht="18.75" customHeight="1" x14ac:dyDescent="0.2"/>
    <row r="410" ht="18.75" customHeight="1" x14ac:dyDescent="0.2"/>
    <row r="411" ht="18.75" customHeight="1" x14ac:dyDescent="0.2"/>
    <row r="412" ht="18.75" customHeight="1" x14ac:dyDescent="0.2"/>
    <row r="413" ht="18.75" customHeight="1" x14ac:dyDescent="0.2"/>
    <row r="414" ht="18.75" customHeight="1" x14ac:dyDescent="0.2"/>
    <row r="415" ht="18.75" customHeight="1" x14ac:dyDescent="0.2"/>
    <row r="416" ht="18.75" customHeight="1" x14ac:dyDescent="0.2"/>
    <row r="417" ht="18.75" customHeight="1" x14ac:dyDescent="0.2"/>
    <row r="418" ht="18.75" customHeight="1" x14ac:dyDescent="0.2"/>
    <row r="419" ht="18.75" customHeight="1" x14ac:dyDescent="0.2"/>
    <row r="420" ht="18.75" customHeight="1" x14ac:dyDescent="0.2"/>
    <row r="421" ht="18.75" customHeight="1" x14ac:dyDescent="0.2"/>
    <row r="422" ht="18.75" customHeight="1" x14ac:dyDescent="0.2"/>
    <row r="423" ht="18.75" customHeight="1" x14ac:dyDescent="0.2"/>
    <row r="424" ht="18.75" customHeight="1" x14ac:dyDescent="0.2"/>
    <row r="425" ht="18.75" customHeight="1" x14ac:dyDescent="0.2"/>
    <row r="426" ht="18.75" customHeight="1" x14ac:dyDescent="0.2"/>
    <row r="427" ht="18.75" customHeight="1" x14ac:dyDescent="0.2"/>
    <row r="428" ht="18.75" customHeight="1" x14ac:dyDescent="0.2"/>
    <row r="429" ht="18.75" customHeight="1" x14ac:dyDescent="0.2"/>
    <row r="430" ht="18.75" customHeight="1" x14ac:dyDescent="0.2"/>
    <row r="431" ht="18.75" customHeight="1" x14ac:dyDescent="0.2"/>
    <row r="432" ht="18.75" customHeight="1" x14ac:dyDescent="0.2"/>
    <row r="433" ht="18.75" customHeight="1" x14ac:dyDescent="0.2"/>
    <row r="434" ht="18.75" customHeight="1" x14ac:dyDescent="0.2"/>
    <row r="435" ht="18.75" customHeight="1" x14ac:dyDescent="0.2"/>
    <row r="436" ht="18.75" customHeight="1" x14ac:dyDescent="0.2"/>
    <row r="437" ht="18.75" customHeight="1" x14ac:dyDescent="0.2"/>
    <row r="438" ht="18.75" customHeight="1" x14ac:dyDescent="0.2"/>
    <row r="439" ht="18.75" customHeight="1" x14ac:dyDescent="0.2"/>
    <row r="440" ht="18.75" customHeight="1" x14ac:dyDescent="0.2"/>
    <row r="441" ht="18.75" customHeight="1" x14ac:dyDescent="0.2"/>
    <row r="442" ht="18.75" customHeight="1" x14ac:dyDescent="0.2"/>
    <row r="443" ht="18.75" customHeight="1" x14ac:dyDescent="0.2"/>
    <row r="444" ht="18.75" customHeight="1" x14ac:dyDescent="0.2"/>
    <row r="445" ht="18.75" customHeight="1" x14ac:dyDescent="0.2"/>
    <row r="446" ht="18.75" customHeight="1" x14ac:dyDescent="0.2"/>
    <row r="447" ht="18.75" customHeight="1" x14ac:dyDescent="0.2"/>
    <row r="448" ht="18.75" customHeight="1" x14ac:dyDescent="0.2"/>
    <row r="449" ht="18.75" customHeight="1" x14ac:dyDescent="0.2"/>
    <row r="450" ht="18.75" customHeight="1" x14ac:dyDescent="0.2"/>
    <row r="451" ht="18.75" customHeight="1" x14ac:dyDescent="0.2"/>
    <row r="452" ht="18.75" customHeight="1" x14ac:dyDescent="0.2"/>
    <row r="453" ht="18.75" customHeight="1" x14ac:dyDescent="0.2"/>
    <row r="454" ht="18.75" customHeight="1" x14ac:dyDescent="0.2"/>
    <row r="455" ht="18.75" customHeight="1" x14ac:dyDescent="0.2"/>
    <row r="456" ht="18.75" customHeight="1" x14ac:dyDescent="0.2"/>
    <row r="457" ht="18.75" customHeight="1" x14ac:dyDescent="0.2"/>
    <row r="458" ht="18.75" customHeight="1" x14ac:dyDescent="0.2"/>
    <row r="459" ht="18.75" customHeight="1" x14ac:dyDescent="0.2"/>
    <row r="460" ht="18.75" customHeight="1" x14ac:dyDescent="0.2"/>
    <row r="461" ht="18.75" customHeight="1" x14ac:dyDescent="0.2"/>
    <row r="462" ht="18.75" customHeight="1" x14ac:dyDescent="0.2"/>
    <row r="463" ht="18.75" customHeight="1" x14ac:dyDescent="0.2"/>
    <row r="464" ht="18.75" customHeight="1" x14ac:dyDescent="0.2"/>
    <row r="465" ht="18.75" customHeight="1" x14ac:dyDescent="0.2"/>
    <row r="466" ht="18.75" customHeight="1" x14ac:dyDescent="0.2"/>
    <row r="467" ht="18.75" customHeight="1" x14ac:dyDescent="0.2"/>
    <row r="468" ht="18.75" customHeight="1" x14ac:dyDescent="0.2"/>
    <row r="469" ht="18.75" customHeight="1" x14ac:dyDescent="0.2"/>
    <row r="470" ht="18.75" customHeight="1" x14ac:dyDescent="0.2"/>
    <row r="471" ht="18.75" customHeight="1" x14ac:dyDescent="0.2"/>
    <row r="472" ht="18.75" customHeight="1" x14ac:dyDescent="0.2"/>
    <row r="473" ht="18.75" customHeight="1" x14ac:dyDescent="0.2"/>
    <row r="474" ht="18.75" customHeight="1" x14ac:dyDescent="0.2"/>
    <row r="475" ht="18.75" customHeight="1" x14ac:dyDescent="0.2"/>
    <row r="476" ht="18.75" customHeight="1" x14ac:dyDescent="0.2"/>
    <row r="477" ht="18.75" customHeight="1" x14ac:dyDescent="0.2"/>
    <row r="478" ht="18.75" customHeight="1" x14ac:dyDescent="0.2"/>
    <row r="479" ht="18.75" customHeight="1" x14ac:dyDescent="0.2"/>
    <row r="480" ht="18.75" customHeight="1" x14ac:dyDescent="0.2"/>
    <row r="481" ht="18.75" customHeight="1" x14ac:dyDescent="0.2"/>
    <row r="482" ht="18.75" customHeight="1" x14ac:dyDescent="0.2"/>
    <row r="483" ht="18.75" customHeight="1" x14ac:dyDescent="0.2"/>
    <row r="484" ht="18.75" customHeight="1" x14ac:dyDescent="0.2"/>
    <row r="485" ht="18.75" customHeight="1" x14ac:dyDescent="0.2"/>
    <row r="486" ht="18.75" customHeight="1" x14ac:dyDescent="0.2"/>
    <row r="487" ht="18.75" customHeight="1" x14ac:dyDescent="0.2"/>
    <row r="488" ht="18.75" customHeight="1" x14ac:dyDescent="0.2"/>
    <row r="489" ht="18.75" customHeight="1" x14ac:dyDescent="0.2"/>
    <row r="490" ht="18.75" customHeight="1" x14ac:dyDescent="0.2"/>
    <row r="491" ht="18.75" customHeight="1" x14ac:dyDescent="0.2"/>
    <row r="492" ht="18.75" customHeight="1" x14ac:dyDescent="0.2"/>
    <row r="493" ht="18.75" customHeight="1" x14ac:dyDescent="0.2"/>
    <row r="494" ht="18.75" customHeight="1" x14ac:dyDescent="0.2"/>
    <row r="495" ht="18.75" customHeight="1" x14ac:dyDescent="0.2"/>
    <row r="496" ht="18.75" customHeight="1" x14ac:dyDescent="0.2"/>
    <row r="497" ht="18.75" customHeight="1" x14ac:dyDescent="0.2"/>
    <row r="498" ht="18.75" customHeight="1" x14ac:dyDescent="0.2"/>
    <row r="499" ht="18.75" customHeight="1" x14ac:dyDescent="0.2"/>
    <row r="500" ht="18.75" customHeight="1" x14ac:dyDescent="0.2"/>
    <row r="501" ht="18.75" customHeight="1" x14ac:dyDescent="0.2"/>
    <row r="502" ht="18.75" customHeight="1" x14ac:dyDescent="0.2"/>
    <row r="503" ht="18.75" customHeight="1" x14ac:dyDescent="0.2"/>
    <row r="504" ht="18.75" customHeight="1" x14ac:dyDescent="0.2"/>
    <row r="505" ht="18.75" customHeight="1" x14ac:dyDescent="0.2"/>
    <row r="506" ht="18.75" customHeight="1" x14ac:dyDescent="0.2"/>
    <row r="507" ht="18.75" customHeight="1" x14ac:dyDescent="0.2"/>
    <row r="508" ht="18.75" customHeight="1" x14ac:dyDescent="0.2"/>
    <row r="509" ht="18.75" customHeight="1" x14ac:dyDescent="0.2"/>
    <row r="510" ht="18.75" customHeight="1" x14ac:dyDescent="0.2"/>
    <row r="511" ht="18.75" customHeight="1" x14ac:dyDescent="0.2"/>
    <row r="512" ht="18.75" customHeight="1" x14ac:dyDescent="0.2"/>
    <row r="513" ht="18.75" customHeight="1" x14ac:dyDescent="0.2"/>
    <row r="514" ht="18.75" customHeight="1" x14ac:dyDescent="0.2"/>
    <row r="515" ht="18.75" customHeight="1" x14ac:dyDescent="0.2"/>
    <row r="516" ht="18.75" customHeight="1" x14ac:dyDescent="0.2"/>
    <row r="517" ht="18.75" customHeight="1" x14ac:dyDescent="0.2"/>
    <row r="518" ht="18.75" customHeight="1" x14ac:dyDescent="0.2"/>
    <row r="519" ht="18.75" customHeight="1" x14ac:dyDescent="0.2"/>
    <row r="520" ht="18.75" customHeight="1" x14ac:dyDescent="0.2"/>
    <row r="521" ht="18.75" customHeight="1" x14ac:dyDescent="0.2"/>
    <row r="522" ht="18.75" customHeight="1" x14ac:dyDescent="0.2"/>
    <row r="523" ht="18.75" customHeight="1" x14ac:dyDescent="0.2"/>
    <row r="524" ht="18.75" customHeight="1" x14ac:dyDescent="0.2"/>
    <row r="525" ht="18.75" customHeight="1" x14ac:dyDescent="0.2"/>
    <row r="526" ht="18.75" customHeight="1" x14ac:dyDescent="0.2"/>
    <row r="527" ht="18.75" customHeight="1" x14ac:dyDescent="0.2"/>
    <row r="528" ht="18.75" customHeight="1" x14ac:dyDescent="0.2"/>
    <row r="529" ht="18.75" customHeight="1" x14ac:dyDescent="0.2"/>
    <row r="530" ht="18.75" customHeight="1" x14ac:dyDescent="0.2"/>
    <row r="531" ht="18.75" customHeight="1" x14ac:dyDescent="0.2"/>
    <row r="532" ht="18.75" customHeight="1" x14ac:dyDescent="0.2"/>
    <row r="533" ht="18.75" customHeight="1" x14ac:dyDescent="0.2"/>
    <row r="534" ht="18.75" customHeight="1" x14ac:dyDescent="0.2"/>
    <row r="535" ht="18.75" customHeight="1" x14ac:dyDescent="0.2"/>
    <row r="536" ht="18.75" customHeight="1" x14ac:dyDescent="0.2"/>
    <row r="537" ht="18.75" customHeight="1" x14ac:dyDescent="0.2"/>
    <row r="538" ht="18.75" customHeight="1" x14ac:dyDescent="0.2"/>
    <row r="539" ht="18.75" customHeight="1" x14ac:dyDescent="0.2"/>
    <row r="540" ht="18.75" customHeight="1" x14ac:dyDescent="0.2"/>
    <row r="541" ht="18.75" customHeight="1" x14ac:dyDescent="0.2"/>
    <row r="542" ht="18.75" customHeight="1" x14ac:dyDescent="0.2"/>
    <row r="543" ht="18.75" customHeight="1" x14ac:dyDescent="0.2"/>
    <row r="544" ht="18.75" customHeight="1" x14ac:dyDescent="0.2"/>
    <row r="545" ht="18.75" customHeight="1" x14ac:dyDescent="0.2"/>
    <row r="546" ht="18.75" customHeight="1" x14ac:dyDescent="0.2"/>
    <row r="547" ht="18.75" customHeight="1" x14ac:dyDescent="0.2"/>
    <row r="548" ht="18.75" customHeight="1" x14ac:dyDescent="0.2"/>
    <row r="549" ht="18.75" customHeight="1" x14ac:dyDescent="0.2"/>
    <row r="550" ht="18.75" customHeight="1" x14ac:dyDescent="0.2"/>
    <row r="551" ht="18.75" customHeight="1" x14ac:dyDescent="0.2"/>
    <row r="552" ht="18.75" customHeight="1" x14ac:dyDescent="0.2"/>
    <row r="553" ht="18.75" customHeight="1" x14ac:dyDescent="0.2"/>
    <row r="554" ht="18.75" customHeight="1" x14ac:dyDescent="0.2"/>
    <row r="555" ht="18.75" customHeight="1" x14ac:dyDescent="0.2"/>
    <row r="556" ht="18.75" customHeight="1" x14ac:dyDescent="0.2"/>
    <row r="557" ht="18.75" customHeight="1" x14ac:dyDescent="0.2"/>
    <row r="558" ht="18.75" customHeight="1" x14ac:dyDescent="0.2"/>
    <row r="559" ht="18.75" customHeight="1" x14ac:dyDescent="0.2"/>
    <row r="560" ht="18.75" customHeight="1" x14ac:dyDescent="0.2"/>
    <row r="561" ht="18.75" customHeight="1" x14ac:dyDescent="0.2"/>
    <row r="562" ht="18.75" customHeight="1" x14ac:dyDescent="0.2"/>
    <row r="563" ht="18.75" customHeight="1" x14ac:dyDescent="0.2"/>
    <row r="564" ht="18.75" customHeight="1" x14ac:dyDescent="0.2"/>
    <row r="565" ht="18.75" customHeight="1" x14ac:dyDescent="0.2"/>
    <row r="566" ht="18.75" customHeight="1" x14ac:dyDescent="0.2"/>
    <row r="567" ht="18.75" customHeight="1" x14ac:dyDescent="0.2"/>
  </sheetData>
  <autoFilter ref="A2:H2"/>
  <mergeCells count="1">
    <mergeCell ref="A1:H1"/>
  </mergeCells>
  <dataValidations count="1">
    <dataValidation type="list" showErrorMessage="1" sqref="F13:G565 F566:F567 C10:D562 F10:F12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>
          <x14:formula1>
            <xm:f>'Списки категорий'!$E$2:$E$25</xm:f>
          </x14:formula1>
          <xm:sqref>C3:C6</xm:sqref>
        </x14:dataValidation>
        <x14:dataValidation type="list">
          <x14:formula1>
            <xm:f>Сотрудники!$A$3:$A$202</xm:f>
          </x14:formula1>
          <xm:sqref>A3</xm:sqref>
        </x14:dataValidation>
        <x14:dataValidation type="list">
          <x14:formula1>
            <xm:f>Сотрудники!$B$3:$B$387</xm:f>
          </x14:formula1>
          <xm:sqref>G3:G12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3"/>
  <sheetViews>
    <sheetView workbookViewId="0">
      <selection sqref="A1:H1"/>
    </sheetView>
  </sheetViews>
  <sheetFormatPr defaultColWidth="17.28515625" defaultRowHeight="15.75" customHeight="1" x14ac:dyDescent="0.2"/>
  <cols>
    <col min="1" max="1" width="33.7109375" customWidth="1"/>
    <col min="2" max="2" width="20" customWidth="1"/>
    <col min="3" max="3" width="37.5703125" customWidth="1"/>
    <col min="4" max="4" width="24.28515625" customWidth="1"/>
    <col min="5" max="5" width="10.42578125" customWidth="1"/>
    <col min="6" max="6" width="22.85546875" customWidth="1"/>
    <col min="7" max="7" width="24.7109375" customWidth="1"/>
    <col min="8" max="8" width="31" customWidth="1"/>
  </cols>
  <sheetData>
    <row r="1" spans="1:8" ht="18.75" customHeight="1" x14ac:dyDescent="0.2">
      <c r="A1" s="348" t="s">
        <v>7</v>
      </c>
      <c r="B1" s="336"/>
      <c r="C1" s="336"/>
      <c r="D1" s="336"/>
      <c r="E1" s="336"/>
      <c r="F1" s="336"/>
      <c r="G1" s="336"/>
      <c r="H1" s="336"/>
    </row>
    <row r="2" spans="1:8" ht="75" customHeight="1" x14ac:dyDescent="0.2">
      <c r="A2" s="32" t="s">
        <v>309</v>
      </c>
      <c r="B2" s="32" t="s">
        <v>310</v>
      </c>
      <c r="C2" s="32" t="s">
        <v>311</v>
      </c>
      <c r="D2" s="32" t="s">
        <v>312</v>
      </c>
      <c r="E2" s="34" t="s">
        <v>313</v>
      </c>
      <c r="F2" s="46" t="s">
        <v>333</v>
      </c>
      <c r="G2" s="32" t="s">
        <v>334</v>
      </c>
      <c r="H2" s="32" t="s">
        <v>335</v>
      </c>
    </row>
    <row r="3" spans="1:8" ht="18.75" customHeight="1" x14ac:dyDescent="0.2">
      <c r="A3" s="94"/>
      <c r="B3" s="94"/>
      <c r="C3" s="94"/>
      <c r="D3" s="94"/>
      <c r="E3" s="99"/>
      <c r="F3" s="109"/>
      <c r="G3" s="100"/>
      <c r="H3" s="94"/>
    </row>
    <row r="4" spans="1:8" ht="18.75" customHeight="1" x14ac:dyDescent="0.2">
      <c r="A4" s="94"/>
      <c r="B4" s="94"/>
      <c r="C4" s="94"/>
      <c r="D4" s="94"/>
      <c r="E4" s="99"/>
      <c r="F4" s="109"/>
      <c r="G4" s="100"/>
      <c r="H4" s="94"/>
    </row>
    <row r="5" spans="1:8" ht="18.75" customHeight="1" x14ac:dyDescent="0.2">
      <c r="A5" s="94"/>
      <c r="B5" s="94"/>
      <c r="C5" s="94"/>
      <c r="D5" s="94"/>
      <c r="E5" s="99"/>
      <c r="F5" s="109"/>
      <c r="G5" s="100"/>
      <c r="H5" s="94"/>
    </row>
    <row r="6" spans="1:8" ht="18.75" customHeight="1" x14ac:dyDescent="0.2">
      <c r="A6" s="94"/>
      <c r="B6" s="94"/>
      <c r="C6" s="94"/>
      <c r="D6" s="94"/>
      <c r="E6" s="99"/>
      <c r="F6" s="109"/>
      <c r="G6" s="100"/>
      <c r="H6" s="94"/>
    </row>
    <row r="7" spans="1:8" ht="18.75" customHeight="1" x14ac:dyDescent="0.2">
      <c r="A7" s="94"/>
      <c r="B7" s="94"/>
      <c r="C7" s="94"/>
      <c r="D7" s="94"/>
      <c r="E7" s="99"/>
      <c r="F7" s="109"/>
      <c r="G7" s="100"/>
      <c r="H7" s="94"/>
    </row>
    <row r="8" spans="1:8" ht="18.75" customHeight="1" x14ac:dyDescent="0.2">
      <c r="A8" s="94"/>
      <c r="B8" s="94"/>
      <c r="C8" s="94"/>
      <c r="D8" s="94"/>
      <c r="E8" s="99"/>
      <c r="F8" s="109"/>
      <c r="G8" s="100"/>
      <c r="H8" s="94"/>
    </row>
    <row r="9" spans="1:8" ht="18.75" customHeight="1" x14ac:dyDescent="0.2">
      <c r="A9" s="94"/>
      <c r="B9" s="94"/>
      <c r="C9" s="94"/>
      <c r="D9" s="94"/>
      <c r="E9" s="99"/>
      <c r="F9" s="109"/>
      <c r="G9" s="100"/>
      <c r="H9" s="94"/>
    </row>
    <row r="10" spans="1:8" ht="18.75" customHeight="1" x14ac:dyDescent="0.2">
      <c r="A10" s="94"/>
      <c r="B10" s="94"/>
      <c r="C10" s="94"/>
      <c r="D10" s="94"/>
      <c r="E10" s="99"/>
      <c r="F10" s="109"/>
      <c r="G10" s="100"/>
      <c r="H10" s="94"/>
    </row>
    <row r="11" spans="1:8" ht="18.75" customHeight="1" x14ac:dyDescent="0.2">
      <c r="A11" s="94"/>
      <c r="B11" s="94"/>
      <c r="C11" s="94"/>
      <c r="D11" s="94"/>
      <c r="E11" s="99"/>
      <c r="F11" s="109"/>
      <c r="G11" s="100"/>
      <c r="H11" s="94"/>
    </row>
    <row r="12" spans="1:8" ht="18.75" customHeight="1" x14ac:dyDescent="0.2">
      <c r="A12" s="94"/>
      <c r="B12" s="94"/>
      <c r="C12" s="94"/>
      <c r="D12" s="94"/>
      <c r="E12" s="99"/>
      <c r="F12" s="109"/>
      <c r="G12" s="100"/>
      <c r="H12" s="94"/>
    </row>
    <row r="13" spans="1:8" ht="18.75" customHeight="1" x14ac:dyDescent="0.2">
      <c r="A13" s="94"/>
      <c r="B13" s="94"/>
      <c r="C13" s="94"/>
      <c r="D13" s="94"/>
      <c r="E13" s="99"/>
      <c r="F13" s="109"/>
      <c r="G13" s="100"/>
      <c r="H13" s="94"/>
    </row>
    <row r="14" spans="1:8" ht="18.75" customHeight="1" x14ac:dyDescent="0.2">
      <c r="A14" s="94"/>
      <c r="B14" s="94"/>
      <c r="C14" s="94"/>
      <c r="D14" s="94"/>
      <c r="E14" s="99"/>
      <c r="F14" s="109"/>
      <c r="G14" s="100"/>
      <c r="H14" s="94"/>
    </row>
    <row r="15" spans="1:8" ht="18.75" customHeight="1" x14ac:dyDescent="0.2">
      <c r="A15" s="94"/>
      <c r="B15" s="94"/>
      <c r="C15" s="94"/>
      <c r="D15" s="94"/>
      <c r="E15" s="99"/>
      <c r="F15" s="109"/>
      <c r="G15" s="100"/>
      <c r="H15" s="94"/>
    </row>
    <row r="16" spans="1:8" ht="18.75" customHeight="1" x14ac:dyDescent="0.2">
      <c r="A16" s="94"/>
      <c r="B16" s="94"/>
      <c r="C16" s="94"/>
      <c r="D16" s="94"/>
      <c r="E16" s="99"/>
      <c r="F16" s="109"/>
      <c r="G16" s="100"/>
      <c r="H16" s="94"/>
    </row>
    <row r="17" spans="1:8" ht="18.75" customHeight="1" x14ac:dyDescent="0.2">
      <c r="A17" s="94"/>
      <c r="B17" s="94"/>
      <c r="C17" s="94"/>
      <c r="D17" s="94"/>
      <c r="E17" s="99"/>
      <c r="F17" s="109"/>
      <c r="G17" s="100"/>
      <c r="H17" s="94"/>
    </row>
    <row r="18" spans="1:8" ht="18.75" customHeight="1" x14ac:dyDescent="0.2">
      <c r="A18" s="94"/>
      <c r="B18" s="94"/>
      <c r="C18" s="94"/>
      <c r="D18" s="94"/>
      <c r="E18" s="99"/>
      <c r="F18" s="109"/>
      <c r="G18" s="100"/>
      <c r="H18" s="94"/>
    </row>
    <row r="19" spans="1:8" ht="18.75" customHeight="1" x14ac:dyDescent="0.2">
      <c r="A19" s="94"/>
      <c r="B19" s="94"/>
      <c r="C19" s="94"/>
      <c r="D19" s="94"/>
      <c r="E19" s="99"/>
      <c r="F19" s="109"/>
      <c r="G19" s="100"/>
      <c r="H19" s="94"/>
    </row>
    <row r="20" spans="1:8" ht="18.75" customHeight="1" x14ac:dyDescent="0.2">
      <c r="A20" s="94"/>
      <c r="B20" s="94"/>
      <c r="C20" s="94"/>
      <c r="D20" s="94"/>
      <c r="E20" s="99"/>
      <c r="F20" s="109"/>
      <c r="G20" s="100"/>
      <c r="H20" s="94"/>
    </row>
    <row r="21" spans="1:8" ht="18.75" customHeight="1" x14ac:dyDescent="0.2">
      <c r="A21" s="94"/>
      <c r="B21" s="94"/>
      <c r="C21" s="94"/>
      <c r="D21" s="94"/>
      <c r="E21" s="99"/>
      <c r="F21" s="109"/>
      <c r="G21" s="100"/>
      <c r="H21" s="94"/>
    </row>
    <row r="22" spans="1:8" ht="18.75" customHeight="1" x14ac:dyDescent="0.2">
      <c r="A22" s="94"/>
      <c r="B22" s="94"/>
      <c r="C22" s="94"/>
      <c r="D22" s="94"/>
      <c r="E22" s="99"/>
      <c r="F22" s="109"/>
      <c r="G22" s="100"/>
      <c r="H22" s="94"/>
    </row>
    <row r="23" spans="1:8" ht="18.75" customHeight="1" x14ac:dyDescent="0.2">
      <c r="A23" s="94"/>
      <c r="B23" s="94"/>
      <c r="C23" s="94"/>
      <c r="D23" s="94"/>
      <c r="E23" s="99"/>
      <c r="F23" s="109"/>
      <c r="G23" s="100"/>
      <c r="H23" s="94"/>
    </row>
    <row r="24" spans="1:8" ht="18.75" customHeight="1" x14ac:dyDescent="0.2">
      <c r="A24" s="94"/>
      <c r="B24" s="94"/>
      <c r="C24" s="94"/>
      <c r="D24" s="94"/>
      <c r="E24" s="99"/>
      <c r="F24" s="109"/>
      <c r="G24" s="100"/>
      <c r="H24" s="94"/>
    </row>
    <row r="25" spans="1:8" ht="18.75" customHeight="1" x14ac:dyDescent="0.2">
      <c r="A25" s="94"/>
      <c r="B25" s="94"/>
      <c r="C25" s="94"/>
      <c r="D25" s="94"/>
      <c r="E25" s="99"/>
      <c r="F25" s="109"/>
      <c r="G25" s="100"/>
      <c r="H25" s="94"/>
    </row>
    <row r="26" spans="1:8" ht="18.75" customHeight="1" x14ac:dyDescent="0.2">
      <c r="A26" s="94"/>
      <c r="B26" s="94"/>
      <c r="C26" s="94"/>
      <c r="D26" s="94"/>
      <c r="E26" s="99"/>
      <c r="F26" s="109"/>
      <c r="G26" s="100"/>
      <c r="H26" s="94"/>
    </row>
    <row r="27" spans="1:8" ht="18.75" customHeight="1" x14ac:dyDescent="0.2">
      <c r="A27" s="94"/>
      <c r="B27" s="94"/>
      <c r="C27" s="94"/>
      <c r="D27" s="94"/>
      <c r="E27" s="99"/>
      <c r="F27" s="109"/>
      <c r="G27" s="100"/>
      <c r="H27" s="94"/>
    </row>
    <row r="28" spans="1:8" ht="18.75" customHeight="1" x14ac:dyDescent="0.2">
      <c r="A28" s="94"/>
      <c r="B28" s="94"/>
      <c r="C28" s="94"/>
      <c r="D28" s="94"/>
      <c r="E28" s="99"/>
      <c r="F28" s="109"/>
      <c r="G28" s="100"/>
      <c r="H28" s="94"/>
    </row>
    <row r="29" spans="1:8" ht="18.75" customHeight="1" x14ac:dyDescent="0.2">
      <c r="A29" s="94"/>
      <c r="B29" s="94"/>
      <c r="C29" s="94"/>
      <c r="D29" s="94"/>
      <c r="E29" s="99"/>
      <c r="F29" s="109"/>
      <c r="G29" s="100"/>
      <c r="H29" s="94"/>
    </row>
    <row r="30" spans="1:8" ht="18.75" customHeight="1" x14ac:dyDescent="0.2">
      <c r="A30" s="94"/>
      <c r="B30" s="94"/>
      <c r="C30" s="94"/>
      <c r="D30" s="94"/>
      <c r="E30" s="99"/>
      <c r="F30" s="109"/>
      <c r="G30" s="100"/>
      <c r="H30" s="94"/>
    </row>
    <row r="31" spans="1:8" ht="18.75" customHeight="1" x14ac:dyDescent="0.2">
      <c r="A31" s="94"/>
      <c r="B31" s="94"/>
      <c r="C31" s="94"/>
      <c r="D31" s="94"/>
      <c r="E31" s="99"/>
      <c r="F31" s="109"/>
      <c r="G31" s="100"/>
      <c r="H31" s="94"/>
    </row>
    <row r="32" spans="1:8" ht="18.75" customHeight="1" x14ac:dyDescent="0.2">
      <c r="A32" s="94"/>
      <c r="B32" s="94"/>
      <c r="C32" s="94"/>
      <c r="D32" s="94"/>
      <c r="E32" s="99"/>
      <c r="F32" s="109"/>
      <c r="G32" s="100"/>
      <c r="H32" s="94"/>
    </row>
    <row r="33" spans="1:8" ht="18.75" customHeight="1" x14ac:dyDescent="0.2">
      <c r="A33" s="94"/>
      <c r="B33" s="94"/>
      <c r="C33" s="94"/>
      <c r="D33" s="94"/>
      <c r="E33" s="99"/>
      <c r="F33" s="109"/>
      <c r="G33" s="100"/>
      <c r="H33" s="94"/>
    </row>
    <row r="34" spans="1:8" ht="18.75" customHeight="1" x14ac:dyDescent="0.2">
      <c r="A34" s="94"/>
      <c r="B34" s="94"/>
      <c r="C34" s="94"/>
      <c r="D34" s="94"/>
      <c r="E34" s="99"/>
      <c r="F34" s="109"/>
      <c r="G34" s="100"/>
      <c r="H34" s="94"/>
    </row>
    <row r="35" spans="1:8" ht="18.75" customHeight="1" x14ac:dyDescent="0.2">
      <c r="A35" s="94"/>
      <c r="B35" s="94"/>
      <c r="C35" s="94"/>
      <c r="D35" s="94"/>
      <c r="E35" s="99"/>
      <c r="F35" s="109"/>
      <c r="G35" s="100"/>
      <c r="H35" s="94"/>
    </row>
    <row r="36" spans="1:8" ht="18.75" customHeight="1" x14ac:dyDescent="0.2">
      <c r="A36" s="94"/>
      <c r="B36" s="94"/>
      <c r="C36" s="94"/>
      <c r="D36" s="94"/>
      <c r="E36" s="99"/>
      <c r="F36" s="109"/>
      <c r="G36" s="100"/>
      <c r="H36" s="94"/>
    </row>
    <row r="37" spans="1:8" ht="18.75" customHeight="1" x14ac:dyDescent="0.2">
      <c r="A37" s="94"/>
      <c r="B37" s="94"/>
      <c r="C37" s="94"/>
      <c r="D37" s="94"/>
      <c r="E37" s="99"/>
      <c r="F37" s="109"/>
      <c r="G37" s="100"/>
      <c r="H37" s="94"/>
    </row>
    <row r="38" spans="1:8" ht="18.75" customHeight="1" x14ac:dyDescent="0.2">
      <c r="A38" s="94"/>
      <c r="B38" s="94"/>
      <c r="C38" s="94"/>
      <c r="D38" s="94"/>
      <c r="E38" s="99"/>
      <c r="F38" s="109"/>
      <c r="G38" s="100"/>
      <c r="H38" s="94"/>
    </row>
    <row r="39" spans="1:8" ht="18.75" customHeight="1" x14ac:dyDescent="0.2">
      <c r="A39" s="94"/>
      <c r="B39" s="94"/>
      <c r="C39" s="94"/>
      <c r="D39" s="94"/>
      <c r="E39" s="99"/>
      <c r="F39" s="109"/>
      <c r="G39" s="100"/>
      <c r="H39" s="94"/>
    </row>
    <row r="40" spans="1:8" ht="18.75" customHeight="1" x14ac:dyDescent="0.2">
      <c r="A40" s="94"/>
      <c r="B40" s="94"/>
      <c r="C40" s="94"/>
      <c r="D40" s="94"/>
      <c r="E40" s="99"/>
      <c r="F40" s="109"/>
      <c r="G40" s="100"/>
      <c r="H40" s="94"/>
    </row>
    <row r="41" spans="1:8" ht="18.75" customHeight="1" x14ac:dyDescent="0.2">
      <c r="A41" s="94"/>
      <c r="B41" s="94"/>
      <c r="C41" s="94"/>
      <c r="D41" s="94"/>
      <c r="E41" s="99"/>
      <c r="F41" s="109"/>
      <c r="G41" s="100"/>
      <c r="H41" s="94"/>
    </row>
    <row r="42" spans="1:8" ht="18.75" customHeight="1" x14ac:dyDescent="0.2">
      <c r="A42" s="94"/>
      <c r="B42" s="94"/>
      <c r="C42" s="94"/>
      <c r="D42" s="94"/>
      <c r="E42" s="99"/>
      <c r="F42" s="109"/>
      <c r="G42" s="100"/>
      <c r="H42" s="94"/>
    </row>
    <row r="43" spans="1:8" ht="18.75" customHeight="1" x14ac:dyDescent="0.2">
      <c r="A43" s="94"/>
      <c r="B43" s="94"/>
      <c r="C43" s="94"/>
      <c r="D43" s="94"/>
      <c r="E43" s="99"/>
      <c r="F43" s="109"/>
      <c r="G43" s="100"/>
      <c r="H43" s="94"/>
    </row>
    <row r="44" spans="1:8" ht="18.75" customHeight="1" x14ac:dyDescent="0.2">
      <c r="A44" s="94"/>
      <c r="B44" s="94"/>
      <c r="C44" s="94"/>
      <c r="D44" s="94"/>
      <c r="E44" s="99"/>
      <c r="F44" s="109"/>
      <c r="G44" s="100"/>
      <c r="H44" s="94"/>
    </row>
    <row r="45" spans="1:8" ht="18.75" customHeight="1" x14ac:dyDescent="0.2">
      <c r="A45" s="94"/>
      <c r="B45" s="94"/>
      <c r="C45" s="94"/>
      <c r="D45" s="94"/>
      <c r="E45" s="99"/>
      <c r="F45" s="109"/>
      <c r="G45" s="100"/>
      <c r="H45" s="94"/>
    </row>
    <row r="46" spans="1:8" ht="18.75" customHeight="1" x14ac:dyDescent="0.2">
      <c r="A46" s="94"/>
      <c r="B46" s="94"/>
      <c r="C46" s="94"/>
      <c r="D46" s="94"/>
      <c r="E46" s="99"/>
      <c r="F46" s="109"/>
      <c r="G46" s="100"/>
      <c r="H46" s="94"/>
    </row>
    <row r="47" spans="1:8" ht="18.75" customHeight="1" x14ac:dyDescent="0.2">
      <c r="A47" s="94"/>
      <c r="B47" s="94"/>
      <c r="C47" s="94"/>
      <c r="D47" s="94"/>
      <c r="E47" s="99"/>
      <c r="F47" s="109"/>
      <c r="G47" s="100"/>
      <c r="H47" s="94"/>
    </row>
    <row r="48" spans="1:8" ht="18.75" customHeight="1" x14ac:dyDescent="0.2">
      <c r="A48" s="94"/>
      <c r="B48" s="94"/>
      <c r="C48" s="94"/>
      <c r="D48" s="94"/>
      <c r="E48" s="99"/>
      <c r="F48" s="109"/>
      <c r="G48" s="100"/>
      <c r="H48" s="94"/>
    </row>
    <row r="49" spans="1:8" ht="18.75" customHeight="1" x14ac:dyDescent="0.2">
      <c r="A49" s="94"/>
      <c r="B49" s="94"/>
      <c r="C49" s="94"/>
      <c r="D49" s="94"/>
      <c r="E49" s="99"/>
      <c r="F49" s="109"/>
      <c r="G49" s="100"/>
      <c r="H49" s="94"/>
    </row>
    <row r="50" spans="1:8" ht="18.75" customHeight="1" x14ac:dyDescent="0.2">
      <c r="A50" s="94"/>
      <c r="B50" s="94"/>
      <c r="C50" s="94"/>
      <c r="D50" s="94"/>
      <c r="E50" s="99"/>
      <c r="F50" s="109"/>
      <c r="G50" s="100"/>
      <c r="H50" s="94"/>
    </row>
    <row r="51" spans="1:8" ht="18.75" customHeight="1" x14ac:dyDescent="0.2">
      <c r="A51" s="94"/>
      <c r="B51" s="94"/>
      <c r="C51" s="94"/>
      <c r="D51" s="94"/>
      <c r="E51" s="99"/>
      <c r="F51" s="109"/>
      <c r="G51" s="100"/>
      <c r="H51" s="94"/>
    </row>
    <row r="52" spans="1:8" ht="18.75" customHeight="1" x14ac:dyDescent="0.2">
      <c r="A52" s="94"/>
      <c r="B52" s="94"/>
      <c r="C52" s="94"/>
      <c r="D52" s="94"/>
      <c r="E52" s="99"/>
      <c r="F52" s="109"/>
      <c r="G52" s="100"/>
      <c r="H52" s="94"/>
    </row>
    <row r="53" spans="1:8" ht="18.75" customHeight="1" x14ac:dyDescent="0.2">
      <c r="A53" s="94"/>
      <c r="B53" s="94"/>
      <c r="C53" s="94"/>
      <c r="D53" s="94"/>
      <c r="E53" s="99"/>
      <c r="F53" s="109"/>
      <c r="G53" s="100"/>
      <c r="H53" s="94"/>
    </row>
    <row r="54" spans="1:8" ht="18.75" customHeight="1" x14ac:dyDescent="0.2">
      <c r="A54" s="94"/>
      <c r="B54" s="94"/>
      <c r="C54" s="94"/>
      <c r="D54" s="94"/>
      <c r="E54" s="99"/>
      <c r="F54" s="109"/>
      <c r="G54" s="100"/>
      <c r="H54" s="94"/>
    </row>
    <row r="55" spans="1:8" ht="18.75" customHeight="1" x14ac:dyDescent="0.2">
      <c r="A55" s="94"/>
      <c r="B55" s="94"/>
      <c r="C55" s="94"/>
      <c r="D55" s="94"/>
      <c r="E55" s="99"/>
      <c r="F55" s="109"/>
      <c r="G55" s="100"/>
      <c r="H55" s="94"/>
    </row>
    <row r="56" spans="1:8" ht="18.75" customHeight="1" x14ac:dyDescent="0.2">
      <c r="A56" s="94"/>
      <c r="B56" s="94"/>
      <c r="C56" s="94"/>
      <c r="D56" s="94"/>
      <c r="E56" s="99"/>
      <c r="F56" s="109"/>
      <c r="G56" s="100"/>
      <c r="H56" s="94"/>
    </row>
    <row r="57" spans="1:8" ht="18.75" customHeight="1" x14ac:dyDescent="0.2">
      <c r="A57" s="94"/>
      <c r="B57" s="94"/>
      <c r="C57" s="94"/>
      <c r="D57" s="94"/>
      <c r="E57" s="99"/>
      <c r="F57" s="109"/>
      <c r="G57" s="100"/>
      <c r="H57" s="94"/>
    </row>
    <row r="58" spans="1:8" ht="18.75" customHeight="1" x14ac:dyDescent="0.2">
      <c r="A58" s="94"/>
      <c r="B58" s="94"/>
      <c r="C58" s="94"/>
      <c r="D58" s="94"/>
      <c r="E58" s="99"/>
      <c r="F58" s="109"/>
      <c r="G58" s="100"/>
      <c r="H58" s="94"/>
    </row>
    <row r="59" spans="1:8" ht="18.75" customHeight="1" x14ac:dyDescent="0.2">
      <c r="A59" s="94"/>
      <c r="B59" s="94"/>
      <c r="C59" s="94"/>
      <c r="D59" s="94"/>
      <c r="E59" s="99"/>
      <c r="F59" s="109"/>
      <c r="G59" s="100"/>
      <c r="H59" s="94"/>
    </row>
    <row r="60" spans="1:8" ht="18.75" customHeight="1" x14ac:dyDescent="0.2">
      <c r="A60" s="94"/>
      <c r="B60" s="94"/>
      <c r="C60" s="94"/>
      <c r="D60" s="94"/>
      <c r="E60" s="99"/>
      <c r="F60" s="109"/>
      <c r="G60" s="100"/>
      <c r="H60" s="94"/>
    </row>
    <row r="61" spans="1:8" ht="18.75" customHeight="1" x14ac:dyDescent="0.2">
      <c r="A61" s="94"/>
      <c r="B61" s="94"/>
      <c r="C61" s="94"/>
      <c r="D61" s="94"/>
      <c r="E61" s="99"/>
      <c r="F61" s="109"/>
      <c r="G61" s="100"/>
      <c r="H61" s="94"/>
    </row>
    <row r="62" spans="1:8" ht="18.75" customHeight="1" x14ac:dyDescent="0.2">
      <c r="A62" s="94"/>
      <c r="B62" s="94"/>
      <c r="C62" s="94"/>
      <c r="D62" s="94"/>
      <c r="E62" s="99"/>
      <c r="F62" s="109"/>
      <c r="G62" s="100"/>
      <c r="H62" s="94"/>
    </row>
    <row r="63" spans="1:8" ht="18.75" customHeight="1" x14ac:dyDescent="0.2">
      <c r="A63" s="94"/>
      <c r="B63" s="94"/>
      <c r="C63" s="94"/>
      <c r="D63" s="94"/>
      <c r="E63" s="99"/>
      <c r="F63" s="109"/>
      <c r="G63" s="100"/>
      <c r="H63" s="94"/>
    </row>
    <row r="64" spans="1:8" ht="18.75" customHeight="1" x14ac:dyDescent="0.2">
      <c r="A64" s="94"/>
      <c r="B64" s="94"/>
      <c r="C64" s="94"/>
      <c r="D64" s="94"/>
      <c r="E64" s="99"/>
      <c r="F64" s="109"/>
      <c r="G64" s="100"/>
      <c r="H64" s="94"/>
    </row>
    <row r="65" spans="1:8" ht="18.75" customHeight="1" x14ac:dyDescent="0.2">
      <c r="A65" s="94"/>
      <c r="B65" s="94"/>
      <c r="C65" s="94"/>
      <c r="D65" s="94"/>
      <c r="E65" s="99"/>
      <c r="F65" s="109"/>
      <c r="G65" s="100"/>
      <c r="H65" s="94"/>
    </row>
    <row r="66" spans="1:8" ht="18.75" customHeight="1" x14ac:dyDescent="0.2">
      <c r="A66" s="94"/>
      <c r="B66" s="94"/>
      <c r="C66" s="94"/>
      <c r="D66" s="94"/>
      <c r="E66" s="99"/>
      <c r="F66" s="109"/>
      <c r="G66" s="100"/>
      <c r="H66" s="94"/>
    </row>
    <row r="67" spans="1:8" ht="18.75" customHeight="1" x14ac:dyDescent="0.2">
      <c r="A67" s="94"/>
      <c r="B67" s="94"/>
      <c r="C67" s="94"/>
      <c r="D67" s="94"/>
      <c r="E67" s="99"/>
      <c r="F67" s="109"/>
      <c r="G67" s="100"/>
      <c r="H67" s="94"/>
    </row>
    <row r="68" spans="1:8" ht="18.75" customHeight="1" x14ac:dyDescent="0.2">
      <c r="A68" s="94"/>
      <c r="B68" s="94"/>
      <c r="C68" s="94"/>
      <c r="D68" s="94"/>
      <c r="E68" s="99"/>
      <c r="F68" s="109"/>
      <c r="G68" s="100"/>
      <c r="H68" s="94"/>
    </row>
    <row r="69" spans="1:8" ht="18.75" customHeight="1" x14ac:dyDescent="0.2">
      <c r="A69" s="94"/>
      <c r="B69" s="94"/>
      <c r="C69" s="94"/>
      <c r="D69" s="94"/>
      <c r="E69" s="99"/>
      <c r="F69" s="109"/>
      <c r="G69" s="100"/>
      <c r="H69" s="94"/>
    </row>
    <row r="70" spans="1:8" ht="18.75" customHeight="1" x14ac:dyDescent="0.2">
      <c r="A70" s="94"/>
      <c r="B70" s="94"/>
      <c r="C70" s="94"/>
      <c r="D70" s="94"/>
      <c r="E70" s="99"/>
      <c r="F70" s="109"/>
      <c r="G70" s="100"/>
      <c r="H70" s="94"/>
    </row>
    <row r="71" spans="1:8" ht="18.75" customHeight="1" x14ac:dyDescent="0.2">
      <c r="A71" s="94"/>
      <c r="B71" s="94"/>
      <c r="C71" s="94"/>
      <c r="D71" s="94"/>
      <c r="E71" s="99"/>
      <c r="F71" s="109"/>
      <c r="G71" s="100"/>
      <c r="H71" s="94"/>
    </row>
    <row r="72" spans="1:8" ht="18.75" customHeight="1" x14ac:dyDescent="0.2">
      <c r="A72" s="94"/>
      <c r="B72" s="94"/>
      <c r="C72" s="94"/>
      <c r="D72" s="94"/>
      <c r="E72" s="99"/>
      <c r="F72" s="109"/>
      <c r="G72" s="100"/>
      <c r="H72" s="94"/>
    </row>
    <row r="73" spans="1:8" ht="18.75" customHeight="1" x14ac:dyDescent="0.2">
      <c r="A73" s="94"/>
      <c r="B73" s="94"/>
      <c r="C73" s="94"/>
      <c r="D73" s="94"/>
      <c r="E73" s="99"/>
      <c r="F73" s="109"/>
      <c r="G73" s="100"/>
      <c r="H73" s="94"/>
    </row>
    <row r="74" spans="1:8" ht="18.75" customHeight="1" x14ac:dyDescent="0.2">
      <c r="A74" s="94"/>
      <c r="B74" s="94"/>
      <c r="C74" s="94"/>
      <c r="D74" s="94"/>
      <c r="E74" s="99"/>
      <c r="F74" s="109"/>
      <c r="G74" s="100"/>
      <c r="H74" s="94"/>
    </row>
    <row r="75" spans="1:8" ht="18.75" customHeight="1" x14ac:dyDescent="0.2">
      <c r="A75" s="94"/>
      <c r="B75" s="94"/>
      <c r="C75" s="94"/>
      <c r="D75" s="94"/>
      <c r="E75" s="99"/>
      <c r="F75" s="109"/>
      <c r="G75" s="100"/>
      <c r="H75" s="94"/>
    </row>
    <row r="76" spans="1:8" ht="18.75" customHeight="1" x14ac:dyDescent="0.2">
      <c r="A76" s="94"/>
      <c r="B76" s="94"/>
      <c r="C76" s="94"/>
      <c r="D76" s="94"/>
      <c r="E76" s="99"/>
      <c r="F76" s="109"/>
      <c r="G76" s="100"/>
      <c r="H76" s="94"/>
    </row>
    <row r="77" spans="1:8" ht="18.75" customHeight="1" x14ac:dyDescent="0.2">
      <c r="A77" s="94"/>
      <c r="B77" s="94"/>
      <c r="C77" s="94"/>
      <c r="D77" s="94"/>
      <c r="E77" s="99"/>
      <c r="F77" s="109"/>
      <c r="G77" s="100"/>
      <c r="H77" s="94"/>
    </row>
    <row r="78" spans="1:8" ht="18.75" customHeight="1" x14ac:dyDescent="0.2">
      <c r="A78" s="94"/>
      <c r="B78" s="94"/>
      <c r="C78" s="94"/>
      <c r="D78" s="94"/>
      <c r="E78" s="99"/>
      <c r="F78" s="109"/>
      <c r="G78" s="100"/>
      <c r="H78" s="94"/>
    </row>
    <row r="79" spans="1:8" ht="18.75" customHeight="1" x14ac:dyDescent="0.2">
      <c r="A79" s="94"/>
      <c r="B79" s="94"/>
      <c r="C79" s="94"/>
      <c r="D79" s="94"/>
      <c r="E79" s="99"/>
      <c r="F79" s="109"/>
      <c r="G79" s="100"/>
      <c r="H79" s="94"/>
    </row>
    <row r="80" spans="1:8" ht="18.75" customHeight="1" x14ac:dyDescent="0.2">
      <c r="A80" s="94"/>
      <c r="B80" s="94"/>
      <c r="C80" s="94"/>
      <c r="D80" s="94"/>
      <c r="E80" s="99"/>
      <c r="F80" s="109"/>
      <c r="G80" s="100"/>
      <c r="H80" s="94"/>
    </row>
    <row r="81" spans="1:8" ht="18.75" customHeight="1" x14ac:dyDescent="0.2">
      <c r="A81" s="94"/>
      <c r="B81" s="94"/>
      <c r="C81" s="94"/>
      <c r="D81" s="94"/>
      <c r="E81" s="99"/>
      <c r="F81" s="109"/>
      <c r="G81" s="100"/>
      <c r="H81" s="94"/>
    </row>
    <row r="82" spans="1:8" ht="18.75" customHeight="1" x14ac:dyDescent="0.2">
      <c r="A82" s="94"/>
      <c r="B82" s="94"/>
      <c r="C82" s="94"/>
      <c r="D82" s="94"/>
      <c r="E82" s="99"/>
      <c r="F82" s="109"/>
      <c r="G82" s="100"/>
      <c r="H82" s="94"/>
    </row>
    <row r="83" spans="1:8" ht="18.75" customHeight="1" x14ac:dyDescent="0.2">
      <c r="A83" s="94"/>
      <c r="B83" s="94"/>
      <c r="C83" s="94"/>
      <c r="D83" s="94"/>
      <c r="E83" s="99"/>
      <c r="F83" s="109"/>
      <c r="G83" s="100"/>
      <c r="H83" s="94"/>
    </row>
    <row r="84" spans="1:8" ht="18.75" customHeight="1" x14ac:dyDescent="0.2">
      <c r="A84" s="94"/>
      <c r="B84" s="94"/>
      <c r="C84" s="94"/>
      <c r="D84" s="94"/>
      <c r="E84" s="99"/>
      <c r="F84" s="109"/>
      <c r="G84" s="100"/>
      <c r="H84" s="94"/>
    </row>
    <row r="85" spans="1:8" ht="18.75" customHeight="1" x14ac:dyDescent="0.2">
      <c r="A85" s="94"/>
      <c r="B85" s="94"/>
      <c r="C85" s="94"/>
      <c r="D85" s="94"/>
      <c r="E85" s="99"/>
      <c r="F85" s="109"/>
      <c r="G85" s="100"/>
      <c r="H85" s="94"/>
    </row>
    <row r="86" spans="1:8" ht="18.75" customHeight="1" x14ac:dyDescent="0.2">
      <c r="A86" s="94"/>
      <c r="B86" s="94"/>
      <c r="C86" s="94"/>
      <c r="D86" s="94"/>
      <c r="E86" s="99"/>
      <c r="F86" s="109"/>
      <c r="G86" s="100"/>
      <c r="H86" s="94"/>
    </row>
    <row r="87" spans="1:8" ht="18.75" customHeight="1" x14ac:dyDescent="0.2">
      <c r="A87" s="94"/>
      <c r="B87" s="94"/>
      <c r="C87" s="94"/>
      <c r="D87" s="94"/>
      <c r="E87" s="99"/>
      <c r="F87" s="109"/>
      <c r="G87" s="100"/>
      <c r="H87" s="94"/>
    </row>
    <row r="88" spans="1:8" ht="18.75" customHeight="1" x14ac:dyDescent="0.2">
      <c r="A88" s="94"/>
      <c r="B88" s="94"/>
      <c r="C88" s="94"/>
      <c r="D88" s="94"/>
      <c r="E88" s="99"/>
      <c r="F88" s="109"/>
      <c r="G88" s="100"/>
      <c r="H88" s="94"/>
    </row>
    <row r="89" spans="1:8" ht="18.75" customHeight="1" x14ac:dyDescent="0.2">
      <c r="A89" s="94"/>
      <c r="B89" s="94"/>
      <c r="C89" s="94"/>
      <c r="D89" s="94"/>
      <c r="E89" s="99"/>
      <c r="F89" s="109"/>
      <c r="G89" s="100"/>
      <c r="H89" s="94"/>
    </row>
    <row r="90" spans="1:8" ht="18.75" customHeight="1" x14ac:dyDescent="0.2">
      <c r="A90" s="94"/>
      <c r="B90" s="94"/>
      <c r="C90" s="94"/>
      <c r="D90" s="94"/>
      <c r="E90" s="99"/>
      <c r="F90" s="109"/>
      <c r="G90" s="100"/>
      <c r="H90" s="94"/>
    </row>
    <row r="91" spans="1:8" ht="18.75" customHeight="1" x14ac:dyDescent="0.2">
      <c r="A91" s="94"/>
      <c r="B91" s="94"/>
      <c r="C91" s="94"/>
      <c r="D91" s="94"/>
      <c r="E91" s="99"/>
      <c r="F91" s="109"/>
      <c r="G91" s="100"/>
      <c r="H91" s="94"/>
    </row>
    <row r="92" spans="1:8" ht="18.75" customHeight="1" x14ac:dyDescent="0.2">
      <c r="A92" s="94"/>
      <c r="B92" s="94"/>
      <c r="C92" s="94"/>
      <c r="D92" s="94"/>
      <c r="E92" s="99"/>
      <c r="F92" s="109"/>
      <c r="G92" s="100"/>
      <c r="H92" s="94"/>
    </row>
    <row r="93" spans="1:8" ht="18.75" customHeight="1" x14ac:dyDescent="0.2">
      <c r="A93" s="94"/>
      <c r="B93" s="94"/>
      <c r="C93" s="94"/>
      <c r="D93" s="94"/>
      <c r="E93" s="99"/>
      <c r="F93" s="109"/>
      <c r="G93" s="100"/>
      <c r="H93" s="94"/>
    </row>
    <row r="94" spans="1:8" ht="18.75" customHeight="1" x14ac:dyDescent="0.2">
      <c r="A94" s="94"/>
      <c r="B94" s="94"/>
      <c r="C94" s="94"/>
      <c r="D94" s="94"/>
      <c r="E94" s="99"/>
      <c r="F94" s="109"/>
      <c r="G94" s="100"/>
      <c r="H94" s="94"/>
    </row>
    <row r="95" spans="1:8" ht="18.75" customHeight="1" x14ac:dyDescent="0.2">
      <c r="A95" s="94"/>
      <c r="B95" s="94"/>
      <c r="C95" s="94"/>
      <c r="D95" s="94"/>
      <c r="E95" s="99"/>
      <c r="F95" s="109"/>
      <c r="G95" s="100"/>
      <c r="H95" s="94"/>
    </row>
    <row r="96" spans="1:8" ht="18.75" customHeight="1" x14ac:dyDescent="0.2">
      <c r="A96" s="94"/>
      <c r="B96" s="94"/>
      <c r="C96" s="94"/>
      <c r="D96" s="94"/>
      <c r="E96" s="99"/>
      <c r="F96" s="109"/>
      <c r="G96" s="100"/>
      <c r="H96" s="94"/>
    </row>
    <row r="97" spans="1:8" ht="18.75" customHeight="1" x14ac:dyDescent="0.2">
      <c r="A97" s="94"/>
      <c r="B97" s="94"/>
      <c r="C97" s="94"/>
      <c r="D97" s="94"/>
      <c r="E97" s="99"/>
      <c r="F97" s="109"/>
      <c r="G97" s="100"/>
      <c r="H97" s="94"/>
    </row>
    <row r="98" spans="1:8" ht="18.75" customHeight="1" x14ac:dyDescent="0.2">
      <c r="A98" s="94"/>
      <c r="B98" s="94"/>
      <c r="C98" s="94"/>
      <c r="D98" s="94"/>
      <c r="E98" s="99"/>
      <c r="F98" s="109"/>
      <c r="G98" s="100"/>
      <c r="H98" s="94"/>
    </row>
    <row r="99" spans="1:8" ht="18.75" customHeight="1" x14ac:dyDescent="0.2">
      <c r="A99" s="94"/>
      <c r="B99" s="94"/>
      <c r="C99" s="94"/>
      <c r="D99" s="94"/>
      <c r="E99" s="99"/>
      <c r="F99" s="109"/>
      <c r="G99" s="100"/>
      <c r="H99" s="94"/>
    </row>
    <row r="100" spans="1:8" ht="18.75" customHeight="1" x14ac:dyDescent="0.2">
      <c r="A100" s="94"/>
      <c r="B100" s="94"/>
      <c r="C100" s="94"/>
      <c r="D100" s="94"/>
      <c r="E100" s="99"/>
      <c r="F100" s="109"/>
      <c r="G100" s="100"/>
      <c r="H100" s="94"/>
    </row>
    <row r="101" spans="1:8" ht="18.75" customHeight="1" x14ac:dyDescent="0.2">
      <c r="A101" s="94"/>
      <c r="B101" s="94"/>
      <c r="C101" s="94"/>
      <c r="D101" s="94"/>
      <c r="E101" s="99"/>
      <c r="F101" s="109"/>
      <c r="G101" s="100"/>
      <c r="H101" s="94"/>
    </row>
    <row r="102" spans="1:8" ht="18.75" customHeight="1" x14ac:dyDescent="0.2">
      <c r="A102" s="94"/>
      <c r="B102" s="94"/>
      <c r="C102" s="94"/>
      <c r="D102" s="94"/>
      <c r="E102" s="99"/>
      <c r="F102" s="109"/>
      <c r="G102" s="100"/>
      <c r="H102" s="94"/>
    </row>
    <row r="103" spans="1:8" ht="18.75" customHeight="1" x14ac:dyDescent="0.2">
      <c r="A103" s="94"/>
      <c r="B103" s="94"/>
      <c r="C103" s="94"/>
      <c r="D103" s="94"/>
      <c r="E103" s="99"/>
      <c r="F103" s="109"/>
      <c r="G103" s="100"/>
      <c r="H103" s="94"/>
    </row>
    <row r="104" spans="1:8" ht="18.75" customHeight="1" x14ac:dyDescent="0.2">
      <c r="A104" s="94"/>
      <c r="B104" s="94"/>
      <c r="C104" s="94"/>
      <c r="D104" s="94"/>
      <c r="E104" s="99"/>
      <c r="F104" s="109"/>
      <c r="G104" s="100"/>
      <c r="H104" s="94"/>
    </row>
    <row r="105" spans="1:8" ht="18.75" customHeight="1" x14ac:dyDescent="0.2">
      <c r="A105" s="94"/>
      <c r="B105" s="94"/>
      <c r="C105" s="94"/>
      <c r="D105" s="94"/>
      <c r="E105" s="99"/>
      <c r="F105" s="109"/>
      <c r="G105" s="100"/>
      <c r="H105" s="94"/>
    </row>
    <row r="106" spans="1:8" ht="18.75" customHeight="1" x14ac:dyDescent="0.2">
      <c r="A106" s="94"/>
      <c r="B106" s="94"/>
      <c r="C106" s="94"/>
      <c r="D106" s="94"/>
      <c r="E106" s="99"/>
      <c r="F106" s="109"/>
      <c r="G106" s="100"/>
      <c r="H106" s="94"/>
    </row>
    <row r="107" spans="1:8" ht="18.75" customHeight="1" x14ac:dyDescent="0.2">
      <c r="A107" s="94"/>
      <c r="B107" s="94"/>
      <c r="C107" s="94"/>
      <c r="D107" s="94"/>
      <c r="E107" s="99"/>
      <c r="F107" s="109"/>
      <c r="G107" s="100"/>
      <c r="H107" s="94"/>
    </row>
    <row r="108" spans="1:8" ht="18.75" customHeight="1" x14ac:dyDescent="0.2">
      <c r="A108" s="94"/>
      <c r="B108" s="94"/>
      <c r="C108" s="94"/>
      <c r="D108" s="94"/>
      <c r="E108" s="99"/>
      <c r="F108" s="109"/>
      <c r="G108" s="100"/>
      <c r="H108" s="94"/>
    </row>
    <row r="109" spans="1:8" ht="18.75" customHeight="1" x14ac:dyDescent="0.2">
      <c r="A109" s="94"/>
      <c r="B109" s="94"/>
      <c r="C109" s="94"/>
      <c r="D109" s="94"/>
      <c r="E109" s="99"/>
      <c r="F109" s="109"/>
      <c r="G109" s="100"/>
      <c r="H109" s="94"/>
    </row>
    <row r="110" spans="1:8" ht="18.75" customHeight="1" x14ac:dyDescent="0.2">
      <c r="A110" s="94"/>
      <c r="B110" s="94"/>
      <c r="C110" s="94"/>
      <c r="D110" s="94"/>
      <c r="E110" s="99"/>
      <c r="F110" s="109"/>
      <c r="G110" s="100"/>
      <c r="H110" s="94"/>
    </row>
    <row r="111" spans="1:8" ht="18.75" customHeight="1" x14ac:dyDescent="0.2">
      <c r="A111" s="94"/>
      <c r="B111" s="94"/>
      <c r="C111" s="94"/>
      <c r="D111" s="94"/>
      <c r="E111" s="99"/>
      <c r="F111" s="109"/>
      <c r="G111" s="100"/>
      <c r="H111" s="94"/>
    </row>
    <row r="112" spans="1:8" ht="18.75" customHeight="1" x14ac:dyDescent="0.2">
      <c r="A112" s="94"/>
      <c r="B112" s="94"/>
      <c r="C112" s="94"/>
      <c r="D112" s="94"/>
      <c r="E112" s="99"/>
      <c r="F112" s="109"/>
      <c r="G112" s="100"/>
      <c r="H112" s="94"/>
    </row>
    <row r="113" spans="1:8" ht="18.75" customHeight="1" x14ac:dyDescent="0.2">
      <c r="A113" s="94"/>
      <c r="B113" s="94"/>
      <c r="C113" s="94"/>
      <c r="D113" s="94"/>
      <c r="E113" s="99"/>
      <c r="F113" s="109"/>
      <c r="G113" s="100"/>
      <c r="H113" s="94"/>
    </row>
    <row r="114" spans="1:8" ht="18.75" customHeight="1" x14ac:dyDescent="0.2">
      <c r="A114" s="94"/>
      <c r="B114" s="94"/>
      <c r="C114" s="94"/>
      <c r="D114" s="94"/>
      <c r="E114" s="99"/>
      <c r="F114" s="109"/>
      <c r="G114" s="100"/>
      <c r="H114" s="94"/>
    </row>
    <row r="115" spans="1:8" ht="18.75" customHeight="1" x14ac:dyDescent="0.2">
      <c r="A115" s="94"/>
      <c r="B115" s="94"/>
      <c r="C115" s="94"/>
      <c r="D115" s="94"/>
      <c r="E115" s="99"/>
      <c r="F115" s="109"/>
      <c r="G115" s="100"/>
      <c r="H115" s="94"/>
    </row>
    <row r="116" spans="1:8" ht="18.75" customHeight="1" x14ac:dyDescent="0.2">
      <c r="A116" s="94"/>
      <c r="B116" s="94"/>
      <c r="C116" s="94"/>
      <c r="D116" s="94"/>
      <c r="E116" s="99"/>
      <c r="F116" s="109"/>
      <c r="G116" s="100"/>
      <c r="H116" s="94"/>
    </row>
    <row r="117" spans="1:8" ht="18.75" customHeight="1" x14ac:dyDescent="0.2">
      <c r="A117" s="94"/>
      <c r="B117" s="94"/>
      <c r="C117" s="94"/>
      <c r="D117" s="94"/>
      <c r="E117" s="99"/>
      <c r="F117" s="109"/>
      <c r="G117" s="100"/>
      <c r="H117" s="94"/>
    </row>
    <row r="118" spans="1:8" ht="18.75" customHeight="1" x14ac:dyDescent="0.2">
      <c r="A118" s="94"/>
      <c r="B118" s="94"/>
      <c r="C118" s="94"/>
      <c r="D118" s="94"/>
      <c r="E118" s="99"/>
      <c r="F118" s="109"/>
      <c r="G118" s="100"/>
      <c r="H118" s="94"/>
    </row>
    <row r="119" spans="1:8" ht="18.75" customHeight="1" x14ac:dyDescent="0.2">
      <c r="A119" s="94"/>
      <c r="B119" s="94"/>
      <c r="C119" s="94"/>
      <c r="D119" s="94"/>
      <c r="E119" s="99"/>
      <c r="F119" s="109"/>
      <c r="G119" s="100"/>
      <c r="H119" s="94"/>
    </row>
    <row r="120" spans="1:8" ht="18.75" customHeight="1" x14ac:dyDescent="0.2">
      <c r="A120" s="94"/>
      <c r="B120" s="94"/>
      <c r="C120" s="94"/>
      <c r="D120" s="94"/>
      <c r="E120" s="99"/>
      <c r="F120" s="109"/>
      <c r="G120" s="100"/>
      <c r="H120" s="94"/>
    </row>
    <row r="121" spans="1:8" ht="18.75" customHeight="1" x14ac:dyDescent="0.2">
      <c r="A121" s="94"/>
      <c r="B121" s="94"/>
      <c r="C121" s="94"/>
      <c r="D121" s="94"/>
      <c r="E121" s="99"/>
      <c r="F121" s="109"/>
      <c r="G121" s="100"/>
      <c r="H121" s="94"/>
    </row>
    <row r="122" spans="1:8" ht="18.75" customHeight="1" x14ac:dyDescent="0.2">
      <c r="A122" s="94"/>
      <c r="B122" s="94"/>
      <c r="C122" s="94"/>
      <c r="D122" s="94"/>
      <c r="E122" s="99"/>
      <c r="F122" s="109"/>
      <c r="G122" s="100"/>
      <c r="H122" s="94"/>
    </row>
    <row r="123" spans="1:8" ht="18.75" customHeight="1" x14ac:dyDescent="0.2">
      <c r="A123" s="94"/>
      <c r="B123" s="94"/>
      <c r="C123" s="94"/>
      <c r="D123" s="94"/>
      <c r="E123" s="99"/>
      <c r="F123" s="109"/>
      <c r="G123" s="100"/>
      <c r="H123" s="94"/>
    </row>
    <row r="124" spans="1:8" ht="18.75" customHeight="1" x14ac:dyDescent="0.2">
      <c r="A124" s="94"/>
      <c r="B124" s="94"/>
      <c r="C124" s="94"/>
      <c r="D124" s="94"/>
      <c r="E124" s="99"/>
      <c r="F124" s="109"/>
      <c r="G124" s="100"/>
      <c r="H124" s="94"/>
    </row>
    <row r="125" spans="1:8" ht="18.75" customHeight="1" x14ac:dyDescent="0.2">
      <c r="A125" s="94"/>
      <c r="B125" s="94"/>
      <c r="C125" s="94"/>
      <c r="D125" s="94"/>
      <c r="E125" s="99"/>
      <c r="F125" s="109"/>
      <c r="G125" s="100"/>
      <c r="H125" s="94"/>
    </row>
    <row r="126" spans="1:8" ht="18.75" customHeight="1" x14ac:dyDescent="0.2">
      <c r="A126" s="94"/>
      <c r="B126" s="94"/>
      <c r="C126" s="94"/>
      <c r="D126" s="94"/>
      <c r="E126" s="99"/>
      <c r="F126" s="109"/>
      <c r="G126" s="100"/>
      <c r="H126" s="94"/>
    </row>
    <row r="127" spans="1:8" ht="18.75" customHeight="1" x14ac:dyDescent="0.2">
      <c r="A127" s="94"/>
      <c r="B127" s="94"/>
      <c r="C127" s="94"/>
      <c r="D127" s="94"/>
      <c r="E127" s="99"/>
      <c r="F127" s="109"/>
      <c r="G127" s="100"/>
      <c r="H127" s="94"/>
    </row>
    <row r="128" spans="1:8" ht="18.75" customHeight="1" x14ac:dyDescent="0.2">
      <c r="A128" s="94"/>
      <c r="B128" s="94"/>
      <c r="C128" s="94"/>
      <c r="D128" s="94"/>
      <c r="E128" s="99"/>
      <c r="F128" s="109"/>
      <c r="G128" s="100"/>
      <c r="H128" s="94"/>
    </row>
    <row r="129" spans="1:8" ht="18.75" customHeight="1" x14ac:dyDescent="0.2">
      <c r="A129" s="94"/>
      <c r="B129" s="94"/>
      <c r="C129" s="94"/>
      <c r="D129" s="94"/>
      <c r="E129" s="99"/>
      <c r="F129" s="109"/>
      <c r="G129" s="100"/>
      <c r="H129" s="94"/>
    </row>
    <row r="130" spans="1:8" ht="18.75" customHeight="1" x14ac:dyDescent="0.2">
      <c r="A130" s="94"/>
      <c r="B130" s="94"/>
      <c r="C130" s="94"/>
      <c r="D130" s="94"/>
      <c r="E130" s="99"/>
      <c r="F130" s="109"/>
      <c r="G130" s="100"/>
      <c r="H130" s="94"/>
    </row>
    <row r="131" spans="1:8" ht="18.75" customHeight="1" x14ac:dyDescent="0.2">
      <c r="A131" s="94"/>
      <c r="B131" s="94"/>
      <c r="C131" s="94"/>
      <c r="D131" s="94"/>
      <c r="E131" s="99"/>
      <c r="F131" s="109"/>
      <c r="G131" s="100"/>
      <c r="H131" s="94"/>
    </row>
    <row r="132" spans="1:8" ht="18.75" customHeight="1" x14ac:dyDescent="0.2">
      <c r="A132" s="94"/>
      <c r="B132" s="94"/>
      <c r="C132" s="94"/>
      <c r="D132" s="94"/>
      <c r="E132" s="99"/>
      <c r="F132" s="109"/>
      <c r="G132" s="100"/>
      <c r="H132" s="94"/>
    </row>
    <row r="133" spans="1:8" ht="18.75" customHeight="1" x14ac:dyDescent="0.2">
      <c r="A133" s="94"/>
      <c r="B133" s="94"/>
      <c r="C133" s="94"/>
      <c r="D133" s="94"/>
      <c r="E133" s="99"/>
      <c r="F133" s="109"/>
      <c r="G133" s="100"/>
      <c r="H133" s="94"/>
    </row>
    <row r="134" spans="1:8" ht="18.75" customHeight="1" x14ac:dyDescent="0.2">
      <c r="A134" s="94"/>
      <c r="B134" s="94"/>
      <c r="C134" s="94"/>
      <c r="D134" s="94"/>
      <c r="E134" s="99"/>
      <c r="F134" s="109"/>
      <c r="G134" s="100"/>
      <c r="H134" s="94"/>
    </row>
    <row r="135" spans="1:8" ht="18.75" customHeight="1" x14ac:dyDescent="0.2">
      <c r="A135" s="94"/>
      <c r="B135" s="94"/>
      <c r="C135" s="94"/>
      <c r="D135" s="94"/>
      <c r="E135" s="99"/>
      <c r="F135" s="109"/>
      <c r="G135" s="100"/>
      <c r="H135" s="94"/>
    </row>
    <row r="136" spans="1:8" ht="18.75" customHeight="1" x14ac:dyDescent="0.2">
      <c r="A136" s="94"/>
      <c r="B136" s="94"/>
      <c r="C136" s="94"/>
      <c r="D136" s="94"/>
      <c r="E136" s="99"/>
      <c r="F136" s="109"/>
      <c r="G136" s="100"/>
      <c r="H136" s="94"/>
    </row>
    <row r="137" spans="1:8" ht="18.75" customHeight="1" x14ac:dyDescent="0.2">
      <c r="A137" s="94"/>
      <c r="B137" s="94"/>
      <c r="C137" s="94"/>
      <c r="D137" s="94"/>
      <c r="E137" s="99"/>
      <c r="F137" s="109"/>
      <c r="G137" s="100"/>
      <c r="H137" s="94"/>
    </row>
    <row r="138" spans="1:8" ht="18.75" customHeight="1" x14ac:dyDescent="0.2">
      <c r="A138" s="94"/>
      <c r="B138" s="94"/>
      <c r="C138" s="94"/>
      <c r="D138" s="94"/>
      <c r="E138" s="99"/>
      <c r="F138" s="109"/>
      <c r="G138" s="100"/>
      <c r="H138" s="94"/>
    </row>
    <row r="139" spans="1:8" ht="18.75" customHeight="1" x14ac:dyDescent="0.2">
      <c r="A139" s="94"/>
      <c r="B139" s="94"/>
      <c r="C139" s="94"/>
      <c r="D139" s="94"/>
      <c r="E139" s="99"/>
      <c r="F139" s="109"/>
      <c r="G139" s="100"/>
      <c r="H139" s="94"/>
    </row>
    <row r="140" spans="1:8" ht="18.75" customHeight="1" x14ac:dyDescent="0.2">
      <c r="A140" s="94"/>
      <c r="B140" s="94"/>
      <c r="C140" s="94"/>
      <c r="D140" s="94"/>
      <c r="E140" s="99"/>
      <c r="F140" s="109"/>
      <c r="G140" s="100"/>
      <c r="H140" s="94"/>
    </row>
    <row r="141" spans="1:8" ht="18.75" customHeight="1" x14ac:dyDescent="0.2">
      <c r="A141" s="94"/>
      <c r="B141" s="94"/>
      <c r="C141" s="94"/>
      <c r="D141" s="94"/>
      <c r="E141" s="99"/>
      <c r="F141" s="109"/>
      <c r="G141" s="100"/>
      <c r="H141" s="94"/>
    </row>
    <row r="142" spans="1:8" ht="18.75" customHeight="1" x14ac:dyDescent="0.2">
      <c r="A142" s="94"/>
      <c r="B142" s="94"/>
      <c r="C142" s="94"/>
      <c r="D142" s="94"/>
      <c r="E142" s="99"/>
      <c r="F142" s="109"/>
      <c r="G142" s="100"/>
      <c r="H142" s="94"/>
    </row>
    <row r="143" spans="1:8" ht="18.75" customHeight="1" x14ac:dyDescent="0.2">
      <c r="A143" s="94"/>
      <c r="B143" s="94"/>
      <c r="C143" s="94"/>
      <c r="D143" s="94"/>
      <c r="E143" s="99"/>
      <c r="F143" s="109"/>
      <c r="G143" s="100"/>
      <c r="H143" s="94"/>
    </row>
    <row r="144" spans="1:8" ht="18.75" customHeight="1" x14ac:dyDescent="0.2">
      <c r="A144" s="94"/>
      <c r="B144" s="94"/>
      <c r="C144" s="94"/>
      <c r="D144" s="94"/>
      <c r="E144" s="99"/>
      <c r="F144" s="109"/>
      <c r="G144" s="100"/>
      <c r="H144" s="94"/>
    </row>
    <row r="145" spans="1:8" ht="18.75" customHeight="1" x14ac:dyDescent="0.2">
      <c r="A145" s="94"/>
      <c r="B145" s="94"/>
      <c r="C145" s="94"/>
      <c r="D145" s="94"/>
      <c r="E145" s="99"/>
      <c r="F145" s="109"/>
      <c r="G145" s="100"/>
      <c r="H145" s="94"/>
    </row>
    <row r="146" spans="1:8" ht="18.75" customHeight="1" x14ac:dyDescent="0.2">
      <c r="A146" s="94"/>
      <c r="B146" s="94"/>
      <c r="C146" s="94"/>
      <c r="D146" s="94"/>
      <c r="E146" s="99"/>
      <c r="F146" s="109"/>
      <c r="G146" s="100"/>
      <c r="H146" s="94"/>
    </row>
    <row r="147" spans="1:8" ht="18.75" customHeight="1" x14ac:dyDescent="0.2">
      <c r="A147" s="94"/>
      <c r="B147" s="94"/>
      <c r="C147" s="94"/>
      <c r="D147" s="94"/>
      <c r="E147" s="99"/>
      <c r="F147" s="109"/>
      <c r="G147" s="100"/>
      <c r="H147" s="94"/>
    </row>
    <row r="148" spans="1:8" ht="18.75" customHeight="1" x14ac:dyDescent="0.2">
      <c r="A148" s="94"/>
      <c r="B148" s="94"/>
      <c r="C148" s="94"/>
      <c r="D148" s="94"/>
      <c r="E148" s="99"/>
      <c r="F148" s="109"/>
      <c r="G148" s="100"/>
      <c r="H148" s="94"/>
    </row>
    <row r="149" spans="1:8" ht="18.75" customHeight="1" x14ac:dyDescent="0.2">
      <c r="A149" s="94"/>
      <c r="B149" s="94"/>
      <c r="C149" s="94"/>
      <c r="D149" s="94"/>
      <c r="E149" s="99"/>
      <c r="F149" s="109"/>
      <c r="G149" s="100"/>
      <c r="H149" s="94"/>
    </row>
    <row r="150" spans="1:8" ht="18.75" customHeight="1" x14ac:dyDescent="0.2">
      <c r="A150" s="94"/>
      <c r="B150" s="94"/>
      <c r="C150" s="94"/>
      <c r="D150" s="94"/>
      <c r="E150" s="99"/>
      <c r="F150" s="109"/>
      <c r="G150" s="100"/>
      <c r="H150" s="94"/>
    </row>
    <row r="151" spans="1:8" ht="18.75" customHeight="1" x14ac:dyDescent="0.2">
      <c r="A151" s="94"/>
      <c r="B151" s="94"/>
      <c r="C151" s="94"/>
      <c r="D151" s="94"/>
      <c r="E151" s="99"/>
      <c r="F151" s="109"/>
      <c r="G151" s="100"/>
      <c r="H151" s="94"/>
    </row>
    <row r="152" spans="1:8" ht="18.75" customHeight="1" x14ac:dyDescent="0.2">
      <c r="A152" s="94"/>
      <c r="B152" s="94"/>
      <c r="C152" s="94"/>
      <c r="D152" s="94"/>
      <c r="E152" s="99"/>
      <c r="F152" s="109"/>
      <c r="G152" s="100"/>
      <c r="H152" s="94"/>
    </row>
    <row r="153" spans="1:8" ht="18.75" customHeight="1" x14ac:dyDescent="0.2">
      <c r="A153" s="94"/>
      <c r="B153" s="94"/>
      <c r="C153" s="94"/>
      <c r="D153" s="94"/>
      <c r="E153" s="99"/>
      <c r="F153" s="109"/>
      <c r="G153" s="100"/>
      <c r="H153" s="94"/>
    </row>
    <row r="154" spans="1:8" ht="18.75" customHeight="1" x14ac:dyDescent="0.2">
      <c r="A154" s="94"/>
      <c r="B154" s="94"/>
      <c r="C154" s="94"/>
      <c r="D154" s="94"/>
      <c r="E154" s="99"/>
      <c r="F154" s="109"/>
      <c r="G154" s="100"/>
      <c r="H154" s="94"/>
    </row>
    <row r="155" spans="1:8" ht="18.75" customHeight="1" x14ac:dyDescent="0.2">
      <c r="A155" s="94"/>
      <c r="B155" s="94"/>
      <c r="C155" s="94"/>
      <c r="D155" s="94"/>
      <c r="E155" s="99"/>
      <c r="F155" s="109"/>
      <c r="G155" s="100"/>
      <c r="H155" s="94"/>
    </row>
    <row r="156" spans="1:8" ht="18.75" customHeight="1" x14ac:dyDescent="0.2">
      <c r="A156" s="94"/>
      <c r="B156" s="94"/>
      <c r="C156" s="94"/>
      <c r="D156" s="94"/>
      <c r="E156" s="99"/>
      <c r="F156" s="109"/>
      <c r="G156" s="100"/>
      <c r="H156" s="94"/>
    </row>
    <row r="157" spans="1:8" ht="18.75" customHeight="1" x14ac:dyDescent="0.2">
      <c r="A157" s="94"/>
      <c r="B157" s="94"/>
      <c r="C157" s="94"/>
      <c r="D157" s="94"/>
      <c r="E157" s="99"/>
      <c r="F157" s="109"/>
      <c r="G157" s="100"/>
      <c r="H157" s="94"/>
    </row>
    <row r="158" spans="1:8" ht="18.75" customHeight="1" x14ac:dyDescent="0.2">
      <c r="A158" s="94"/>
      <c r="B158" s="94"/>
      <c r="C158" s="94"/>
      <c r="D158" s="94"/>
      <c r="E158" s="99"/>
      <c r="F158" s="109"/>
      <c r="G158" s="100"/>
      <c r="H158" s="94"/>
    </row>
    <row r="159" spans="1:8" ht="18.75" customHeight="1" x14ac:dyDescent="0.2">
      <c r="A159" s="94"/>
      <c r="B159" s="94"/>
      <c r="C159" s="94"/>
      <c r="D159" s="94"/>
      <c r="E159" s="99"/>
      <c r="F159" s="109"/>
      <c r="G159" s="100"/>
      <c r="H159" s="94"/>
    </row>
    <row r="160" spans="1:8" ht="18.75" customHeight="1" x14ac:dyDescent="0.2">
      <c r="A160" s="94"/>
      <c r="B160" s="94"/>
      <c r="C160" s="94"/>
      <c r="D160" s="94"/>
      <c r="E160" s="99"/>
      <c r="F160" s="109"/>
      <c r="G160" s="100"/>
      <c r="H160" s="94"/>
    </row>
    <row r="161" spans="1:8" ht="18.75" customHeight="1" x14ac:dyDescent="0.2">
      <c r="A161" s="94"/>
      <c r="B161" s="94"/>
      <c r="C161" s="94"/>
      <c r="D161" s="94"/>
      <c r="E161" s="99"/>
      <c r="F161" s="109"/>
      <c r="G161" s="100"/>
      <c r="H161" s="94"/>
    </row>
    <row r="162" spans="1:8" ht="18.75" customHeight="1" x14ac:dyDescent="0.2">
      <c r="A162" s="94"/>
      <c r="B162" s="94"/>
      <c r="C162" s="94"/>
      <c r="D162" s="94"/>
      <c r="E162" s="99"/>
      <c r="F162" s="109"/>
      <c r="G162" s="100"/>
      <c r="H162" s="94"/>
    </row>
    <row r="163" spans="1:8" ht="18.75" customHeight="1" x14ac:dyDescent="0.2">
      <c r="A163" s="94"/>
      <c r="B163" s="94"/>
      <c r="C163" s="94"/>
      <c r="D163" s="94"/>
      <c r="E163" s="99"/>
      <c r="F163" s="109"/>
      <c r="G163" s="100"/>
      <c r="H163" s="94"/>
    </row>
    <row r="164" spans="1:8" ht="18.75" customHeight="1" x14ac:dyDescent="0.2">
      <c r="A164" s="94"/>
      <c r="B164" s="94"/>
      <c r="C164" s="94"/>
      <c r="D164" s="94"/>
      <c r="E164" s="99"/>
      <c r="F164" s="109"/>
      <c r="G164" s="100"/>
      <c r="H164" s="94"/>
    </row>
    <row r="165" spans="1:8" ht="18.75" customHeight="1" x14ac:dyDescent="0.2">
      <c r="A165" s="94"/>
      <c r="B165" s="94"/>
      <c r="C165" s="94"/>
      <c r="D165" s="94"/>
      <c r="E165" s="99"/>
      <c r="F165" s="109"/>
      <c r="G165" s="100"/>
      <c r="H165" s="94"/>
    </row>
    <row r="166" spans="1:8" ht="18.75" customHeight="1" x14ac:dyDescent="0.2">
      <c r="A166" s="94"/>
      <c r="B166" s="94"/>
      <c r="C166" s="94"/>
      <c r="D166" s="94"/>
      <c r="E166" s="99"/>
      <c r="F166" s="109"/>
      <c r="G166" s="100"/>
      <c r="H166" s="94"/>
    </row>
    <row r="167" spans="1:8" ht="18.75" customHeight="1" x14ac:dyDescent="0.2">
      <c r="A167" s="94"/>
      <c r="B167" s="94"/>
      <c r="C167" s="94"/>
      <c r="D167" s="94"/>
      <c r="E167" s="99"/>
      <c r="F167" s="109"/>
      <c r="G167" s="100"/>
      <c r="H167" s="94"/>
    </row>
    <row r="168" spans="1:8" ht="18.75" customHeight="1" x14ac:dyDescent="0.2">
      <c r="A168" s="94"/>
      <c r="B168" s="94"/>
      <c r="C168" s="94"/>
      <c r="D168" s="94"/>
      <c r="E168" s="99"/>
      <c r="F168" s="109"/>
      <c r="G168" s="100"/>
      <c r="H168" s="94"/>
    </row>
    <row r="169" spans="1:8" ht="18.75" customHeight="1" x14ac:dyDescent="0.2">
      <c r="A169" s="94"/>
      <c r="B169" s="94"/>
      <c r="C169" s="94"/>
      <c r="D169" s="94"/>
      <c r="E169" s="99"/>
      <c r="F169" s="109"/>
      <c r="G169" s="100"/>
      <c r="H169" s="94"/>
    </row>
    <row r="170" spans="1:8" ht="18.75" customHeight="1" x14ac:dyDescent="0.2">
      <c r="A170" s="94"/>
      <c r="B170" s="94"/>
      <c r="C170" s="94"/>
      <c r="D170" s="94"/>
      <c r="E170" s="99"/>
      <c r="F170" s="109"/>
      <c r="G170" s="100"/>
      <c r="H170" s="94"/>
    </row>
    <row r="171" spans="1:8" ht="18.75" customHeight="1" x14ac:dyDescent="0.2">
      <c r="A171" s="94"/>
      <c r="B171" s="94"/>
      <c r="C171" s="94"/>
      <c r="D171" s="94"/>
      <c r="E171" s="99"/>
      <c r="F171" s="109"/>
      <c r="G171" s="100"/>
      <c r="H171" s="94"/>
    </row>
    <row r="172" spans="1:8" ht="18.75" customHeight="1" x14ac:dyDescent="0.2">
      <c r="A172" s="94"/>
      <c r="B172" s="94"/>
      <c r="C172" s="94"/>
      <c r="D172" s="94"/>
      <c r="E172" s="99"/>
      <c r="F172" s="109"/>
      <c r="G172" s="100"/>
      <c r="H172" s="94"/>
    </row>
    <row r="173" spans="1:8" ht="18.75" customHeight="1" x14ac:dyDescent="0.2">
      <c r="A173" s="94"/>
      <c r="B173" s="94"/>
      <c r="C173" s="94"/>
      <c r="D173" s="94"/>
      <c r="E173" s="99"/>
      <c r="F173" s="109"/>
      <c r="G173" s="100"/>
      <c r="H173" s="94"/>
    </row>
    <row r="174" spans="1:8" ht="18.75" customHeight="1" x14ac:dyDescent="0.2">
      <c r="A174" s="94"/>
      <c r="B174" s="94"/>
      <c r="C174" s="94"/>
      <c r="D174" s="94"/>
      <c r="E174" s="99"/>
      <c r="F174" s="109"/>
      <c r="G174" s="100"/>
      <c r="H174" s="94"/>
    </row>
    <row r="175" spans="1:8" ht="18.75" customHeight="1" x14ac:dyDescent="0.2">
      <c r="A175" s="94"/>
      <c r="B175" s="94"/>
      <c r="C175" s="94"/>
      <c r="D175" s="94"/>
      <c r="E175" s="99"/>
      <c r="F175" s="109"/>
      <c r="G175" s="100"/>
      <c r="H175" s="94"/>
    </row>
    <row r="176" spans="1:8" ht="18.75" customHeight="1" x14ac:dyDescent="0.2">
      <c r="A176" s="94"/>
      <c r="B176" s="94"/>
      <c r="C176" s="94"/>
      <c r="D176" s="94"/>
      <c r="E176" s="99"/>
      <c r="F176" s="109"/>
      <c r="G176" s="100"/>
      <c r="H176" s="94"/>
    </row>
    <row r="177" spans="1:8" ht="18.75" customHeight="1" x14ac:dyDescent="0.2">
      <c r="A177" s="94"/>
      <c r="B177" s="94"/>
      <c r="C177" s="94"/>
      <c r="D177" s="94"/>
      <c r="E177" s="99"/>
      <c r="F177" s="109"/>
      <c r="G177" s="100"/>
      <c r="H177" s="94"/>
    </row>
    <row r="178" spans="1:8" ht="18.75" customHeight="1" x14ac:dyDescent="0.2">
      <c r="A178" s="94"/>
      <c r="B178" s="94"/>
      <c r="C178" s="94"/>
      <c r="D178" s="94"/>
      <c r="E178" s="99"/>
      <c r="F178" s="109"/>
      <c r="G178" s="100"/>
      <c r="H178" s="94"/>
    </row>
    <row r="179" spans="1:8" ht="18.75" customHeight="1" x14ac:dyDescent="0.2">
      <c r="A179" s="94"/>
      <c r="B179" s="94"/>
      <c r="C179" s="94"/>
      <c r="D179" s="94"/>
      <c r="E179" s="99"/>
      <c r="F179" s="109"/>
      <c r="G179" s="100"/>
      <c r="H179" s="94"/>
    </row>
    <row r="180" spans="1:8" ht="18.75" customHeight="1" x14ac:dyDescent="0.2">
      <c r="A180" s="94"/>
      <c r="B180" s="94"/>
      <c r="C180" s="94"/>
      <c r="D180" s="94"/>
      <c r="E180" s="99"/>
      <c r="F180" s="109"/>
      <c r="G180" s="100"/>
      <c r="H180" s="94"/>
    </row>
    <row r="181" spans="1:8" ht="18.75" customHeight="1" x14ac:dyDescent="0.2">
      <c r="A181" s="94"/>
      <c r="B181" s="94"/>
      <c r="C181" s="94"/>
      <c r="D181" s="94"/>
      <c r="E181" s="99"/>
      <c r="F181" s="109"/>
      <c r="G181" s="100"/>
      <c r="H181" s="94"/>
    </row>
    <row r="182" spans="1:8" ht="18.75" customHeight="1" x14ac:dyDescent="0.2">
      <c r="A182" s="94"/>
      <c r="B182" s="94"/>
      <c r="C182" s="94"/>
      <c r="D182" s="94"/>
      <c r="E182" s="99"/>
      <c r="F182" s="109"/>
      <c r="G182" s="100"/>
      <c r="H182" s="94"/>
    </row>
    <row r="183" spans="1:8" ht="18.75" customHeight="1" x14ac:dyDescent="0.2">
      <c r="A183" s="94"/>
      <c r="B183" s="94"/>
      <c r="C183" s="94"/>
      <c r="D183" s="94"/>
      <c r="E183" s="99"/>
      <c r="F183" s="109"/>
      <c r="G183" s="100"/>
      <c r="H183" s="94"/>
    </row>
    <row r="184" spans="1:8" ht="18.75" customHeight="1" x14ac:dyDescent="0.2">
      <c r="A184" s="94"/>
      <c r="B184" s="94"/>
      <c r="C184" s="94"/>
      <c r="D184" s="94"/>
      <c r="E184" s="99"/>
      <c r="F184" s="109"/>
      <c r="G184" s="100"/>
      <c r="H184" s="94"/>
    </row>
    <row r="185" spans="1:8" ht="18.75" customHeight="1" x14ac:dyDescent="0.2">
      <c r="A185" s="94"/>
      <c r="B185" s="94"/>
      <c r="C185" s="94"/>
      <c r="D185" s="94"/>
      <c r="E185" s="99"/>
      <c r="F185" s="109"/>
      <c r="G185" s="100"/>
      <c r="H185" s="94"/>
    </row>
    <row r="186" spans="1:8" ht="18.75" customHeight="1" x14ac:dyDescent="0.2">
      <c r="A186" s="94"/>
      <c r="B186" s="94"/>
      <c r="C186" s="94"/>
      <c r="D186" s="94"/>
      <c r="E186" s="99"/>
      <c r="F186" s="109"/>
      <c r="G186" s="100"/>
      <c r="H186" s="94"/>
    </row>
    <row r="187" spans="1:8" ht="18.75" customHeight="1" x14ac:dyDescent="0.2">
      <c r="A187" s="94"/>
      <c r="B187" s="94"/>
      <c r="C187" s="94"/>
      <c r="D187" s="94"/>
      <c r="E187" s="99"/>
      <c r="F187" s="109"/>
      <c r="G187" s="100"/>
      <c r="H187" s="94"/>
    </row>
    <row r="188" spans="1:8" ht="18.75" customHeight="1" x14ac:dyDescent="0.2">
      <c r="A188" s="94"/>
      <c r="B188" s="94"/>
      <c r="C188" s="94"/>
      <c r="D188" s="94"/>
      <c r="E188" s="99"/>
      <c r="F188" s="109"/>
      <c r="G188" s="100"/>
      <c r="H188" s="94"/>
    </row>
    <row r="189" spans="1:8" ht="18.75" customHeight="1" x14ac:dyDescent="0.2">
      <c r="A189" s="94"/>
      <c r="B189" s="94"/>
      <c r="C189" s="94"/>
      <c r="D189" s="94"/>
      <c r="E189" s="99"/>
      <c r="F189" s="109"/>
      <c r="G189" s="100"/>
      <c r="H189" s="94"/>
    </row>
    <row r="190" spans="1:8" ht="18.75" customHeight="1" x14ac:dyDescent="0.2">
      <c r="A190" s="94"/>
      <c r="B190" s="94"/>
      <c r="C190" s="94"/>
      <c r="D190" s="94"/>
      <c r="E190" s="99"/>
      <c r="F190" s="109"/>
      <c r="G190" s="100"/>
      <c r="H190" s="94"/>
    </row>
    <row r="191" spans="1:8" ht="18.75" customHeight="1" x14ac:dyDescent="0.2">
      <c r="A191" s="94"/>
      <c r="B191" s="94"/>
      <c r="C191" s="94"/>
      <c r="D191" s="94"/>
      <c r="E191" s="99"/>
      <c r="F191" s="109"/>
      <c r="G191" s="100"/>
      <c r="H191" s="94"/>
    </row>
    <row r="192" spans="1:8" ht="18.75" customHeight="1" x14ac:dyDescent="0.2">
      <c r="A192" s="94"/>
      <c r="B192" s="94"/>
      <c r="C192" s="94"/>
      <c r="D192" s="94"/>
      <c r="E192" s="99"/>
      <c r="F192" s="109"/>
      <c r="G192" s="100"/>
      <c r="H192" s="94"/>
    </row>
    <row r="193" spans="1:8" ht="18.75" customHeight="1" x14ac:dyDescent="0.2">
      <c r="A193" s="94"/>
      <c r="B193" s="94"/>
      <c r="C193" s="94"/>
      <c r="D193" s="94"/>
      <c r="E193" s="99"/>
      <c r="F193" s="109"/>
      <c r="G193" s="100"/>
      <c r="H193" s="94"/>
    </row>
    <row r="194" spans="1:8" ht="18.75" customHeight="1" x14ac:dyDescent="0.2">
      <c r="A194" s="94"/>
      <c r="B194" s="94"/>
      <c r="C194" s="94"/>
      <c r="D194" s="94"/>
      <c r="E194" s="99"/>
      <c r="F194" s="109"/>
      <c r="G194" s="100"/>
      <c r="H194" s="94"/>
    </row>
    <row r="195" spans="1:8" ht="18.75" customHeight="1" x14ac:dyDescent="0.2">
      <c r="A195" s="94"/>
      <c r="B195" s="94"/>
      <c r="C195" s="94"/>
      <c r="D195" s="94"/>
      <c r="E195" s="99"/>
      <c r="F195" s="109"/>
      <c r="G195" s="100"/>
      <c r="H195" s="94"/>
    </row>
    <row r="196" spans="1:8" ht="18.75" customHeight="1" x14ac:dyDescent="0.2">
      <c r="A196" s="94"/>
      <c r="B196" s="94"/>
      <c r="C196" s="94"/>
      <c r="D196" s="94"/>
      <c r="E196" s="99"/>
      <c r="F196" s="109"/>
      <c r="G196" s="100"/>
      <c r="H196" s="94"/>
    </row>
    <row r="197" spans="1:8" ht="18.75" customHeight="1" x14ac:dyDescent="0.2">
      <c r="A197" s="94"/>
      <c r="B197" s="94"/>
      <c r="C197" s="94"/>
      <c r="D197" s="94"/>
      <c r="E197" s="99"/>
      <c r="F197" s="109"/>
      <c r="G197" s="100"/>
      <c r="H197" s="94"/>
    </row>
    <row r="198" spans="1:8" ht="18.75" customHeight="1" x14ac:dyDescent="0.2">
      <c r="A198" s="94"/>
      <c r="B198" s="94"/>
      <c r="C198" s="94"/>
      <c r="D198" s="94"/>
      <c r="E198" s="99"/>
      <c r="F198" s="109"/>
      <c r="G198" s="100"/>
      <c r="H198" s="94"/>
    </row>
    <row r="199" spans="1:8" ht="18.75" customHeight="1" x14ac:dyDescent="0.2">
      <c r="A199" s="94"/>
      <c r="B199" s="94"/>
      <c r="C199" s="94"/>
      <c r="D199" s="94"/>
      <c r="E199" s="99"/>
      <c r="F199" s="109"/>
      <c r="G199" s="100"/>
      <c r="H199" s="94"/>
    </row>
    <row r="200" spans="1:8" ht="18.75" customHeight="1" x14ac:dyDescent="0.2">
      <c r="A200" s="94"/>
      <c r="B200" s="94"/>
      <c r="C200" s="94"/>
      <c r="D200" s="94"/>
      <c r="E200" s="99"/>
      <c r="F200" s="109"/>
      <c r="G200" s="100"/>
      <c r="H200" s="94"/>
    </row>
    <row r="201" spans="1:8" ht="18.75" customHeight="1" x14ac:dyDescent="0.2">
      <c r="A201" s="94"/>
      <c r="B201" s="94"/>
      <c r="C201" s="94"/>
      <c r="D201" s="94"/>
      <c r="E201" s="99"/>
      <c r="F201" s="109"/>
      <c r="G201" s="100"/>
      <c r="H201" s="94"/>
    </row>
    <row r="202" spans="1:8" ht="18.75" customHeight="1" x14ac:dyDescent="0.2">
      <c r="A202" s="94"/>
      <c r="B202" s="94"/>
      <c r="C202" s="94"/>
      <c r="D202" s="94"/>
      <c r="E202" s="99"/>
      <c r="F202" s="109"/>
      <c r="G202" s="100"/>
      <c r="H202" s="94"/>
    </row>
    <row r="203" spans="1:8" ht="18.75" customHeight="1" x14ac:dyDescent="0.2">
      <c r="A203" s="94"/>
      <c r="B203" s="94"/>
      <c r="C203" s="94"/>
      <c r="D203" s="94"/>
      <c r="E203" s="99"/>
      <c r="F203" s="109"/>
      <c r="G203" s="100"/>
      <c r="H203" s="94"/>
    </row>
    <row r="204" spans="1:8" ht="18.75" customHeight="1" x14ac:dyDescent="0.2">
      <c r="A204" s="94"/>
      <c r="B204" s="94"/>
      <c r="C204" s="94"/>
      <c r="D204" s="94"/>
      <c r="E204" s="99"/>
      <c r="F204" s="109"/>
      <c r="G204" s="100"/>
      <c r="H204" s="94"/>
    </row>
    <row r="205" spans="1:8" ht="18.75" customHeight="1" x14ac:dyDescent="0.2">
      <c r="A205" s="94"/>
      <c r="B205" s="94"/>
      <c r="C205" s="94"/>
      <c r="D205" s="94"/>
      <c r="E205" s="99"/>
      <c r="F205" s="109"/>
      <c r="G205" s="100"/>
      <c r="H205" s="94"/>
    </row>
    <row r="206" spans="1:8" ht="18.75" customHeight="1" x14ac:dyDescent="0.2">
      <c r="A206" s="94"/>
      <c r="B206" s="94"/>
      <c r="C206" s="94"/>
      <c r="D206" s="94"/>
      <c r="E206" s="99"/>
      <c r="F206" s="109"/>
      <c r="G206" s="100"/>
      <c r="H206" s="94"/>
    </row>
    <row r="207" spans="1:8" ht="18.75" customHeight="1" x14ac:dyDescent="0.2">
      <c r="A207" s="94"/>
      <c r="B207" s="94"/>
      <c r="C207" s="94"/>
      <c r="D207" s="94"/>
      <c r="E207" s="99"/>
      <c r="F207" s="109"/>
      <c r="G207" s="100"/>
      <c r="H207" s="94"/>
    </row>
    <row r="208" spans="1:8" ht="18.75" customHeight="1" x14ac:dyDescent="0.2">
      <c r="A208" s="94"/>
      <c r="B208" s="94"/>
      <c r="C208" s="94"/>
      <c r="D208" s="94"/>
      <c r="E208" s="99"/>
      <c r="F208" s="109"/>
      <c r="G208" s="100"/>
      <c r="H208" s="94"/>
    </row>
    <row r="209" spans="1:8" ht="18.75" customHeight="1" x14ac:dyDescent="0.2">
      <c r="A209" s="94"/>
      <c r="B209" s="94"/>
      <c r="C209" s="94"/>
      <c r="D209" s="94"/>
      <c r="E209" s="99"/>
      <c r="F209" s="109"/>
      <c r="G209" s="100"/>
      <c r="H209" s="94"/>
    </row>
    <row r="210" spans="1:8" ht="18.75" customHeight="1" x14ac:dyDescent="0.2">
      <c r="A210" s="94"/>
      <c r="B210" s="94"/>
      <c r="C210" s="94"/>
      <c r="D210" s="94"/>
      <c r="E210" s="99"/>
      <c r="F210" s="109"/>
      <c r="G210" s="100"/>
      <c r="H210" s="94"/>
    </row>
    <row r="211" spans="1:8" ht="18.75" customHeight="1" x14ac:dyDescent="0.2">
      <c r="A211" s="94"/>
      <c r="B211" s="94"/>
      <c r="C211" s="94"/>
      <c r="D211" s="94"/>
      <c r="E211" s="99"/>
      <c r="F211" s="109"/>
      <c r="G211" s="100"/>
      <c r="H211" s="94"/>
    </row>
    <row r="212" spans="1:8" ht="18.75" customHeight="1" x14ac:dyDescent="0.2">
      <c r="A212" s="94"/>
      <c r="B212" s="94"/>
      <c r="C212" s="94"/>
      <c r="D212" s="94"/>
      <c r="E212" s="99"/>
      <c r="F212" s="109"/>
      <c r="G212" s="100"/>
      <c r="H212" s="94"/>
    </row>
    <row r="213" spans="1:8" ht="18.75" customHeight="1" x14ac:dyDescent="0.2">
      <c r="A213" s="94"/>
      <c r="B213" s="94"/>
      <c r="C213" s="94"/>
      <c r="D213" s="94"/>
      <c r="E213" s="99"/>
      <c r="F213" s="109"/>
      <c r="G213" s="100"/>
      <c r="H213" s="94"/>
    </row>
    <row r="214" spans="1:8" ht="18.75" customHeight="1" x14ac:dyDescent="0.2">
      <c r="A214" s="94"/>
      <c r="B214" s="94"/>
      <c r="C214" s="94"/>
      <c r="D214" s="94"/>
      <c r="E214" s="99"/>
      <c r="F214" s="109"/>
      <c r="G214" s="100"/>
      <c r="H214" s="94"/>
    </row>
    <row r="215" spans="1:8" ht="18.75" customHeight="1" x14ac:dyDescent="0.2">
      <c r="A215" s="94"/>
      <c r="B215" s="94"/>
      <c r="C215" s="94"/>
      <c r="D215" s="94"/>
      <c r="E215" s="99"/>
      <c r="F215" s="109"/>
      <c r="G215" s="100"/>
      <c r="H215" s="94"/>
    </row>
    <row r="216" spans="1:8" ht="18.75" customHeight="1" x14ac:dyDescent="0.2">
      <c r="A216" s="94"/>
      <c r="B216" s="94"/>
      <c r="C216" s="94"/>
      <c r="D216" s="94"/>
      <c r="E216" s="99"/>
      <c r="F216" s="109"/>
      <c r="G216" s="100"/>
      <c r="H216" s="94"/>
    </row>
    <row r="217" spans="1:8" ht="18.75" customHeight="1" x14ac:dyDescent="0.2">
      <c r="A217" s="94"/>
      <c r="B217" s="94"/>
      <c r="C217" s="94"/>
      <c r="D217" s="94"/>
      <c r="E217" s="99"/>
      <c r="F217" s="109"/>
      <c r="G217" s="100"/>
      <c r="H217" s="94"/>
    </row>
    <row r="218" spans="1:8" ht="18.75" customHeight="1" x14ac:dyDescent="0.2">
      <c r="A218" s="94"/>
      <c r="B218" s="94"/>
      <c r="C218" s="94"/>
      <c r="D218" s="94"/>
      <c r="E218" s="99"/>
      <c r="F218" s="109"/>
      <c r="G218" s="100"/>
      <c r="H218" s="94"/>
    </row>
    <row r="219" spans="1:8" ht="18.75" customHeight="1" x14ac:dyDescent="0.2">
      <c r="A219" s="94"/>
      <c r="B219" s="94"/>
      <c r="C219" s="94"/>
      <c r="D219" s="94"/>
      <c r="E219" s="99"/>
      <c r="F219" s="109"/>
      <c r="G219" s="100"/>
      <c r="H219" s="94"/>
    </row>
    <row r="220" spans="1:8" ht="18.75" customHeight="1" x14ac:dyDescent="0.2">
      <c r="A220" s="94"/>
      <c r="B220" s="94"/>
      <c r="C220" s="94"/>
      <c r="D220" s="94"/>
      <c r="E220" s="99"/>
      <c r="F220" s="109"/>
      <c r="G220" s="100"/>
      <c r="H220" s="94"/>
    </row>
    <row r="221" spans="1:8" ht="18.75" customHeight="1" x14ac:dyDescent="0.2">
      <c r="A221" s="94"/>
      <c r="B221" s="94"/>
      <c r="C221" s="94"/>
      <c r="D221" s="94"/>
      <c r="E221" s="99"/>
      <c r="F221" s="109"/>
      <c r="G221" s="100"/>
      <c r="H221" s="94"/>
    </row>
    <row r="222" spans="1:8" ht="18.75" customHeight="1" x14ac:dyDescent="0.2">
      <c r="A222" s="94"/>
      <c r="B222" s="94"/>
      <c r="C222" s="94"/>
      <c r="D222" s="94"/>
      <c r="E222" s="99"/>
      <c r="F222" s="109"/>
      <c r="G222" s="100"/>
      <c r="H222" s="94"/>
    </row>
    <row r="223" spans="1:8" ht="18.75" customHeight="1" x14ac:dyDescent="0.2">
      <c r="A223" s="94"/>
      <c r="B223" s="94"/>
      <c r="C223" s="94"/>
      <c r="D223" s="94"/>
      <c r="E223" s="99"/>
      <c r="F223" s="109"/>
      <c r="G223" s="100"/>
      <c r="H223" s="94"/>
    </row>
    <row r="224" spans="1:8" ht="18.75" customHeight="1" x14ac:dyDescent="0.2">
      <c r="A224" s="94"/>
      <c r="B224" s="94"/>
      <c r="C224" s="94"/>
      <c r="D224" s="94"/>
      <c r="E224" s="99"/>
      <c r="F224" s="109"/>
      <c r="G224" s="100"/>
      <c r="H224" s="94"/>
    </row>
    <row r="225" spans="1:8" ht="18.75" customHeight="1" x14ac:dyDescent="0.2">
      <c r="A225" s="94"/>
      <c r="B225" s="94"/>
      <c r="C225" s="94"/>
      <c r="D225" s="94"/>
      <c r="E225" s="99"/>
      <c r="F225" s="109"/>
      <c r="G225" s="100"/>
      <c r="H225" s="94"/>
    </row>
    <row r="226" spans="1:8" ht="18.75" customHeight="1" x14ac:dyDescent="0.2">
      <c r="A226" s="94"/>
      <c r="B226" s="94"/>
      <c r="C226" s="94"/>
      <c r="D226" s="94"/>
      <c r="E226" s="99"/>
      <c r="F226" s="109"/>
      <c r="G226" s="100"/>
      <c r="H226" s="94"/>
    </row>
    <row r="227" spans="1:8" ht="18.75" customHeight="1" x14ac:dyDescent="0.2">
      <c r="A227" s="94"/>
      <c r="B227" s="94"/>
      <c r="C227" s="94"/>
      <c r="D227" s="94"/>
      <c r="E227" s="99"/>
      <c r="F227" s="109"/>
      <c r="G227" s="100"/>
      <c r="H227" s="94"/>
    </row>
    <row r="228" spans="1:8" ht="18.75" customHeight="1" x14ac:dyDescent="0.2">
      <c r="A228" s="94"/>
      <c r="B228" s="94"/>
      <c r="C228" s="94"/>
      <c r="D228" s="94"/>
      <c r="E228" s="99"/>
      <c r="F228" s="109"/>
      <c r="G228" s="100"/>
      <c r="H228" s="94"/>
    </row>
    <row r="229" spans="1:8" ht="18.75" customHeight="1" x14ac:dyDescent="0.2">
      <c r="A229" s="94"/>
      <c r="B229" s="94"/>
      <c r="C229" s="94"/>
      <c r="D229" s="94"/>
      <c r="E229" s="99"/>
      <c r="F229" s="109"/>
      <c r="G229" s="100"/>
      <c r="H229" s="94"/>
    </row>
    <row r="230" spans="1:8" ht="18.75" customHeight="1" x14ac:dyDescent="0.2">
      <c r="A230" s="94"/>
      <c r="B230" s="94"/>
      <c r="C230" s="94"/>
      <c r="D230" s="94"/>
      <c r="E230" s="99"/>
      <c r="F230" s="109"/>
      <c r="G230" s="100"/>
      <c r="H230" s="94"/>
    </row>
    <row r="231" spans="1:8" ht="18.75" customHeight="1" x14ac:dyDescent="0.2">
      <c r="A231" s="94"/>
      <c r="B231" s="94"/>
      <c r="C231" s="94"/>
      <c r="D231" s="94"/>
      <c r="E231" s="99"/>
      <c r="F231" s="109"/>
      <c r="G231" s="100"/>
      <c r="H231" s="94"/>
    </row>
    <row r="232" spans="1:8" ht="18.75" customHeight="1" x14ac:dyDescent="0.2">
      <c r="A232" s="94"/>
      <c r="B232" s="94"/>
      <c r="C232" s="94"/>
      <c r="D232" s="94"/>
      <c r="E232" s="99"/>
      <c r="F232" s="109"/>
      <c r="G232" s="100"/>
      <c r="H232" s="94"/>
    </row>
    <row r="233" spans="1:8" ht="18.75" customHeight="1" x14ac:dyDescent="0.2">
      <c r="A233" s="94"/>
      <c r="B233" s="94"/>
      <c r="C233" s="94"/>
      <c r="D233" s="94"/>
      <c r="E233" s="99"/>
      <c r="F233" s="109"/>
      <c r="G233" s="100"/>
      <c r="H233" s="94"/>
    </row>
    <row r="234" spans="1:8" ht="18.75" customHeight="1" x14ac:dyDescent="0.2">
      <c r="A234" s="94"/>
      <c r="B234" s="94"/>
      <c r="C234" s="94"/>
      <c r="D234" s="94"/>
      <c r="E234" s="99"/>
      <c r="F234" s="109"/>
      <c r="G234" s="100"/>
      <c r="H234" s="94"/>
    </row>
    <row r="235" spans="1:8" ht="18.75" customHeight="1" x14ac:dyDescent="0.2">
      <c r="A235" s="94"/>
      <c r="B235" s="94"/>
      <c r="C235" s="94"/>
      <c r="D235" s="94"/>
      <c r="E235" s="99"/>
      <c r="F235" s="109"/>
      <c r="G235" s="100"/>
      <c r="H235" s="94"/>
    </row>
    <row r="236" spans="1:8" ht="18.75" customHeight="1" x14ac:dyDescent="0.2">
      <c r="A236" s="94"/>
      <c r="B236" s="94"/>
      <c r="C236" s="94"/>
      <c r="D236" s="94"/>
      <c r="E236" s="99"/>
      <c r="F236" s="109"/>
      <c r="G236" s="100"/>
      <c r="H236" s="94"/>
    </row>
    <row r="237" spans="1:8" ht="18.75" customHeight="1" x14ac:dyDescent="0.2">
      <c r="A237" s="94"/>
      <c r="B237" s="94"/>
      <c r="C237" s="94"/>
      <c r="D237" s="94"/>
      <c r="E237" s="99"/>
      <c r="F237" s="109"/>
      <c r="G237" s="100"/>
      <c r="H237" s="94"/>
    </row>
    <row r="238" spans="1:8" ht="18.75" customHeight="1" x14ac:dyDescent="0.2">
      <c r="A238" s="94"/>
      <c r="B238" s="94"/>
      <c r="C238" s="94"/>
      <c r="D238" s="94"/>
      <c r="E238" s="99"/>
      <c r="F238" s="109"/>
      <c r="G238" s="100"/>
      <c r="H238" s="94"/>
    </row>
    <row r="239" spans="1:8" ht="18.75" customHeight="1" x14ac:dyDescent="0.2">
      <c r="A239" s="94"/>
      <c r="B239" s="94"/>
      <c r="C239" s="94"/>
      <c r="D239" s="94"/>
      <c r="E239" s="99"/>
      <c r="F239" s="109"/>
      <c r="G239" s="100"/>
      <c r="H239" s="94"/>
    </row>
    <row r="240" spans="1:8" ht="18.75" customHeight="1" x14ac:dyDescent="0.2">
      <c r="A240" s="94"/>
      <c r="B240" s="94"/>
      <c r="C240" s="94"/>
      <c r="D240" s="94"/>
      <c r="E240" s="99"/>
      <c r="F240" s="109"/>
      <c r="G240" s="100"/>
      <c r="H240" s="94"/>
    </row>
    <row r="241" spans="1:8" ht="18.75" customHeight="1" x14ac:dyDescent="0.2">
      <c r="A241" s="94"/>
      <c r="B241" s="94"/>
      <c r="C241" s="94"/>
      <c r="D241" s="94"/>
      <c r="E241" s="99"/>
      <c r="F241" s="109"/>
      <c r="G241" s="100"/>
      <c r="H241" s="94"/>
    </row>
    <row r="242" spans="1:8" ht="18.75" customHeight="1" x14ac:dyDescent="0.2">
      <c r="A242" s="94"/>
      <c r="B242" s="94"/>
      <c r="C242" s="94"/>
      <c r="D242" s="94"/>
      <c r="E242" s="99"/>
      <c r="F242" s="109"/>
      <c r="G242" s="100"/>
      <c r="H242" s="94"/>
    </row>
    <row r="243" spans="1:8" ht="18.75" customHeight="1" x14ac:dyDescent="0.2">
      <c r="A243" s="94"/>
      <c r="B243" s="94"/>
      <c r="C243" s="94"/>
      <c r="D243" s="94"/>
      <c r="E243" s="99"/>
      <c r="F243" s="109"/>
      <c r="G243" s="100"/>
      <c r="H243" s="94"/>
    </row>
    <row r="244" spans="1:8" ht="18.75" customHeight="1" x14ac:dyDescent="0.2">
      <c r="A244" s="94"/>
      <c r="B244" s="94"/>
      <c r="C244" s="94"/>
      <c r="D244" s="94"/>
      <c r="E244" s="99"/>
      <c r="F244" s="109"/>
      <c r="G244" s="100"/>
      <c r="H244" s="94"/>
    </row>
    <row r="245" spans="1:8" ht="18.75" customHeight="1" x14ac:dyDescent="0.2">
      <c r="A245" s="94"/>
      <c r="B245" s="94"/>
      <c r="C245" s="94"/>
      <c r="D245" s="94"/>
      <c r="E245" s="99"/>
      <c r="F245" s="109"/>
      <c r="G245" s="100"/>
      <c r="H245" s="94"/>
    </row>
    <row r="246" spans="1:8" ht="18.75" customHeight="1" x14ac:dyDescent="0.2">
      <c r="A246" s="94"/>
      <c r="B246" s="94"/>
      <c r="C246" s="94"/>
      <c r="D246" s="94"/>
      <c r="E246" s="99"/>
      <c r="F246" s="109"/>
      <c r="G246" s="100"/>
      <c r="H246" s="94"/>
    </row>
    <row r="247" spans="1:8" ht="18.75" customHeight="1" x14ac:dyDescent="0.2">
      <c r="A247" s="94"/>
      <c r="B247" s="94"/>
      <c r="C247" s="94"/>
      <c r="D247" s="94"/>
      <c r="E247" s="99"/>
      <c r="F247" s="109"/>
      <c r="G247" s="100"/>
      <c r="H247" s="94"/>
    </row>
    <row r="248" spans="1:8" ht="18.75" customHeight="1" x14ac:dyDescent="0.2">
      <c r="A248" s="94"/>
      <c r="B248" s="94"/>
      <c r="C248" s="94"/>
      <c r="D248" s="94"/>
      <c r="E248" s="99"/>
      <c r="F248" s="109"/>
      <c r="G248" s="100"/>
      <c r="H248" s="94"/>
    </row>
    <row r="249" spans="1:8" ht="18.75" customHeight="1" x14ac:dyDescent="0.2">
      <c r="A249" s="94"/>
      <c r="B249" s="94"/>
      <c r="C249" s="94"/>
      <c r="D249" s="94"/>
      <c r="E249" s="99"/>
      <c r="F249" s="109"/>
      <c r="G249" s="100"/>
      <c r="H249" s="94"/>
    </row>
    <row r="250" spans="1:8" ht="18.75" customHeight="1" x14ac:dyDescent="0.2">
      <c r="A250" s="94"/>
      <c r="B250" s="94"/>
      <c r="C250" s="94"/>
      <c r="D250" s="94"/>
      <c r="E250" s="99"/>
      <c r="F250" s="109"/>
      <c r="G250" s="100"/>
      <c r="H250" s="94"/>
    </row>
    <row r="251" spans="1:8" ht="18.75" customHeight="1" x14ac:dyDescent="0.2">
      <c r="A251" s="94"/>
      <c r="B251" s="94"/>
      <c r="C251" s="94"/>
      <c r="D251" s="94"/>
      <c r="E251" s="99"/>
      <c r="F251" s="109"/>
      <c r="G251" s="100"/>
      <c r="H251" s="94"/>
    </row>
    <row r="252" spans="1:8" ht="18.75" customHeight="1" x14ac:dyDescent="0.2">
      <c r="A252" s="94"/>
      <c r="B252" s="94"/>
      <c r="C252" s="94"/>
      <c r="D252" s="94"/>
      <c r="E252" s="99"/>
      <c r="F252" s="109"/>
      <c r="G252" s="100"/>
      <c r="H252" s="94"/>
    </row>
    <row r="253" spans="1:8" ht="18.75" customHeight="1" x14ac:dyDescent="0.2">
      <c r="A253" s="94"/>
      <c r="B253" s="94"/>
      <c r="C253" s="94"/>
      <c r="D253" s="94"/>
      <c r="E253" s="99"/>
      <c r="F253" s="109"/>
      <c r="G253" s="100"/>
      <c r="H253" s="94"/>
    </row>
    <row r="254" spans="1:8" ht="18.75" customHeight="1" x14ac:dyDescent="0.2">
      <c r="A254" s="94"/>
      <c r="B254" s="94"/>
      <c r="C254" s="94"/>
      <c r="D254" s="94"/>
      <c r="E254" s="99"/>
      <c r="F254" s="109"/>
      <c r="G254" s="100"/>
      <c r="H254" s="94"/>
    </row>
    <row r="255" spans="1:8" ht="18.75" customHeight="1" x14ac:dyDescent="0.2">
      <c r="A255" s="94"/>
      <c r="B255" s="94"/>
      <c r="C255" s="94"/>
      <c r="D255" s="94"/>
      <c r="E255" s="99"/>
      <c r="F255" s="109"/>
      <c r="G255" s="100"/>
      <c r="H255" s="94"/>
    </row>
    <row r="256" spans="1:8" ht="18.75" customHeight="1" x14ac:dyDescent="0.2">
      <c r="A256" s="94"/>
      <c r="B256" s="94"/>
      <c r="C256" s="94"/>
      <c r="D256" s="94"/>
      <c r="E256" s="99"/>
      <c r="F256" s="109"/>
      <c r="G256" s="100"/>
      <c r="H256" s="94"/>
    </row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  <row r="317" ht="18.75" customHeight="1" x14ac:dyDescent="0.2"/>
    <row r="318" ht="18.75" customHeight="1" x14ac:dyDescent="0.2"/>
    <row r="319" ht="18.75" customHeight="1" x14ac:dyDescent="0.2"/>
    <row r="320" ht="18.75" customHeight="1" x14ac:dyDescent="0.2"/>
    <row r="321" ht="18.75" customHeight="1" x14ac:dyDescent="0.2"/>
    <row r="322" ht="18.75" customHeight="1" x14ac:dyDescent="0.2"/>
    <row r="323" ht="18.75" customHeight="1" x14ac:dyDescent="0.2"/>
    <row r="324" ht="18.75" customHeight="1" x14ac:dyDescent="0.2"/>
    <row r="325" ht="18.75" customHeight="1" x14ac:dyDescent="0.2"/>
    <row r="326" ht="18.75" customHeight="1" x14ac:dyDescent="0.2"/>
    <row r="327" ht="18.75" customHeight="1" x14ac:dyDescent="0.2"/>
    <row r="328" ht="18.75" customHeight="1" x14ac:dyDescent="0.2"/>
    <row r="329" ht="18.75" customHeight="1" x14ac:dyDescent="0.2"/>
    <row r="330" ht="18.75" customHeight="1" x14ac:dyDescent="0.2"/>
    <row r="331" ht="18.75" customHeight="1" x14ac:dyDescent="0.2"/>
    <row r="332" ht="18.75" customHeight="1" x14ac:dyDescent="0.2"/>
    <row r="333" ht="18.75" customHeight="1" x14ac:dyDescent="0.2"/>
    <row r="334" ht="18.75" customHeight="1" x14ac:dyDescent="0.2"/>
    <row r="335" ht="18.75" customHeight="1" x14ac:dyDescent="0.2"/>
    <row r="336" ht="18.75" customHeight="1" x14ac:dyDescent="0.2"/>
    <row r="337" ht="18.75" customHeight="1" x14ac:dyDescent="0.2"/>
    <row r="338" ht="18.75" customHeight="1" x14ac:dyDescent="0.2"/>
    <row r="339" ht="18.75" customHeight="1" x14ac:dyDescent="0.2"/>
    <row r="340" ht="18.75" customHeight="1" x14ac:dyDescent="0.2"/>
    <row r="341" ht="18.75" customHeight="1" x14ac:dyDescent="0.2"/>
    <row r="342" ht="18.75" customHeight="1" x14ac:dyDescent="0.2"/>
    <row r="343" ht="18.75" customHeight="1" x14ac:dyDescent="0.2"/>
    <row r="344" ht="18.75" customHeight="1" x14ac:dyDescent="0.2"/>
    <row r="345" ht="18.75" customHeight="1" x14ac:dyDescent="0.2"/>
    <row r="346" ht="18.75" customHeight="1" x14ac:dyDescent="0.2"/>
    <row r="347" ht="18.75" customHeight="1" x14ac:dyDescent="0.2"/>
    <row r="348" ht="18.75" customHeight="1" x14ac:dyDescent="0.2"/>
    <row r="349" ht="18.75" customHeight="1" x14ac:dyDescent="0.2"/>
    <row r="350" ht="18.75" customHeight="1" x14ac:dyDescent="0.2"/>
    <row r="351" ht="18.75" customHeight="1" x14ac:dyDescent="0.2"/>
    <row r="352" ht="18.75" customHeight="1" x14ac:dyDescent="0.2"/>
    <row r="353" ht="18.75" customHeight="1" x14ac:dyDescent="0.2"/>
    <row r="354" ht="18.75" customHeight="1" x14ac:dyDescent="0.2"/>
    <row r="355" ht="18.75" customHeight="1" x14ac:dyDescent="0.2"/>
    <row r="356" ht="18.75" customHeight="1" x14ac:dyDescent="0.2"/>
    <row r="357" ht="18.75" customHeight="1" x14ac:dyDescent="0.2"/>
    <row r="358" ht="18.75" customHeight="1" x14ac:dyDescent="0.2"/>
    <row r="359" ht="18.75" customHeight="1" x14ac:dyDescent="0.2"/>
    <row r="360" ht="18.75" customHeight="1" x14ac:dyDescent="0.2"/>
    <row r="361" ht="18.75" customHeight="1" x14ac:dyDescent="0.2"/>
    <row r="362" ht="18.75" customHeight="1" x14ac:dyDescent="0.2"/>
    <row r="363" ht="18.75" customHeight="1" x14ac:dyDescent="0.2"/>
    <row r="364" ht="18.75" customHeight="1" x14ac:dyDescent="0.2"/>
    <row r="365" ht="18.75" customHeight="1" x14ac:dyDescent="0.2"/>
    <row r="366" ht="18.75" customHeight="1" x14ac:dyDescent="0.2"/>
    <row r="367" ht="18.75" customHeight="1" x14ac:dyDescent="0.2"/>
    <row r="368" ht="18.75" customHeight="1" x14ac:dyDescent="0.2"/>
    <row r="369" ht="18.75" customHeight="1" x14ac:dyDescent="0.2"/>
    <row r="370" ht="18.75" customHeight="1" x14ac:dyDescent="0.2"/>
    <row r="371" ht="18.75" customHeight="1" x14ac:dyDescent="0.2"/>
    <row r="372" ht="18.75" customHeight="1" x14ac:dyDescent="0.2"/>
    <row r="373" ht="18.75" customHeight="1" x14ac:dyDescent="0.2"/>
    <row r="374" ht="18.75" customHeight="1" x14ac:dyDescent="0.2"/>
    <row r="375" ht="18.75" customHeight="1" x14ac:dyDescent="0.2"/>
    <row r="376" ht="18.75" customHeight="1" x14ac:dyDescent="0.2"/>
    <row r="377" ht="18.75" customHeight="1" x14ac:dyDescent="0.2"/>
    <row r="378" ht="18.75" customHeight="1" x14ac:dyDescent="0.2"/>
    <row r="379" ht="18.75" customHeight="1" x14ac:dyDescent="0.2"/>
    <row r="380" ht="18.75" customHeight="1" x14ac:dyDescent="0.2"/>
    <row r="381" ht="18.75" customHeight="1" x14ac:dyDescent="0.2"/>
    <row r="382" ht="18.75" customHeight="1" x14ac:dyDescent="0.2"/>
    <row r="383" ht="18.75" customHeight="1" x14ac:dyDescent="0.2"/>
    <row r="384" ht="18.75" customHeight="1" x14ac:dyDescent="0.2"/>
    <row r="385" ht="18.75" customHeight="1" x14ac:dyDescent="0.2"/>
    <row r="386" ht="18.75" customHeight="1" x14ac:dyDescent="0.2"/>
    <row r="387" ht="18.75" customHeight="1" x14ac:dyDescent="0.2"/>
    <row r="388" ht="18.75" customHeight="1" x14ac:dyDescent="0.2"/>
    <row r="389" ht="18.75" customHeight="1" x14ac:dyDescent="0.2"/>
    <row r="390" ht="18.75" customHeight="1" x14ac:dyDescent="0.2"/>
    <row r="391" ht="18.75" customHeight="1" x14ac:dyDescent="0.2"/>
    <row r="392" ht="18.75" customHeight="1" x14ac:dyDescent="0.2"/>
    <row r="393" ht="18.75" customHeight="1" x14ac:dyDescent="0.2"/>
    <row r="394" ht="18.75" customHeight="1" x14ac:dyDescent="0.2"/>
    <row r="395" ht="18.75" customHeight="1" x14ac:dyDescent="0.2"/>
    <row r="396" ht="18.75" customHeight="1" x14ac:dyDescent="0.2"/>
    <row r="397" ht="18.75" customHeight="1" x14ac:dyDescent="0.2"/>
    <row r="398" ht="18.75" customHeight="1" x14ac:dyDescent="0.2"/>
    <row r="399" ht="18.75" customHeight="1" x14ac:dyDescent="0.2"/>
    <row r="400" ht="18.75" customHeight="1" x14ac:dyDescent="0.2"/>
    <row r="401" ht="18.75" customHeight="1" x14ac:dyDescent="0.2"/>
    <row r="402" ht="18.75" customHeight="1" x14ac:dyDescent="0.2"/>
    <row r="403" ht="18.75" customHeight="1" x14ac:dyDescent="0.2"/>
    <row r="404" ht="18.75" customHeight="1" x14ac:dyDescent="0.2"/>
    <row r="405" ht="18.75" customHeight="1" x14ac:dyDescent="0.2"/>
    <row r="406" ht="18.75" customHeight="1" x14ac:dyDescent="0.2"/>
    <row r="407" ht="18.75" customHeight="1" x14ac:dyDescent="0.2"/>
    <row r="408" ht="18.75" customHeight="1" x14ac:dyDescent="0.2"/>
    <row r="409" ht="18.75" customHeight="1" x14ac:dyDescent="0.2"/>
    <row r="410" ht="18.75" customHeight="1" x14ac:dyDescent="0.2"/>
    <row r="411" ht="18.75" customHeight="1" x14ac:dyDescent="0.2"/>
    <row r="412" ht="18.75" customHeight="1" x14ac:dyDescent="0.2"/>
    <row r="413" ht="18.75" customHeight="1" x14ac:dyDescent="0.2"/>
    <row r="414" ht="18.75" customHeight="1" x14ac:dyDescent="0.2"/>
    <row r="415" ht="18.75" customHeight="1" x14ac:dyDescent="0.2"/>
    <row r="416" ht="18.75" customHeight="1" x14ac:dyDescent="0.2"/>
    <row r="417" ht="18.75" customHeight="1" x14ac:dyDescent="0.2"/>
    <row r="418" ht="18.75" customHeight="1" x14ac:dyDescent="0.2"/>
    <row r="419" ht="18.75" customHeight="1" x14ac:dyDescent="0.2"/>
    <row r="420" ht="18.75" customHeight="1" x14ac:dyDescent="0.2"/>
    <row r="421" ht="18.75" customHeight="1" x14ac:dyDescent="0.2"/>
    <row r="422" ht="18.75" customHeight="1" x14ac:dyDescent="0.2"/>
    <row r="423" ht="18.75" customHeight="1" x14ac:dyDescent="0.2"/>
    <row r="424" ht="18.75" customHeight="1" x14ac:dyDescent="0.2"/>
    <row r="425" ht="18.75" customHeight="1" x14ac:dyDescent="0.2"/>
    <row r="426" ht="18.75" customHeight="1" x14ac:dyDescent="0.2"/>
    <row r="427" ht="18.75" customHeight="1" x14ac:dyDescent="0.2"/>
    <row r="428" ht="18.75" customHeight="1" x14ac:dyDescent="0.2"/>
    <row r="429" ht="18.75" customHeight="1" x14ac:dyDescent="0.2"/>
    <row r="430" ht="18.75" customHeight="1" x14ac:dyDescent="0.2"/>
    <row r="431" ht="18.75" customHeight="1" x14ac:dyDescent="0.2"/>
    <row r="432" ht="18.75" customHeight="1" x14ac:dyDescent="0.2"/>
    <row r="433" ht="18.75" customHeight="1" x14ac:dyDescent="0.2"/>
    <row r="434" ht="18.75" customHeight="1" x14ac:dyDescent="0.2"/>
    <row r="435" ht="18.75" customHeight="1" x14ac:dyDescent="0.2"/>
    <row r="436" ht="18.75" customHeight="1" x14ac:dyDescent="0.2"/>
    <row r="437" ht="18.75" customHeight="1" x14ac:dyDescent="0.2"/>
    <row r="438" ht="18.75" customHeight="1" x14ac:dyDescent="0.2"/>
    <row r="439" ht="18.75" customHeight="1" x14ac:dyDescent="0.2"/>
    <row r="440" ht="18.75" customHeight="1" x14ac:dyDescent="0.2"/>
    <row r="441" ht="18.75" customHeight="1" x14ac:dyDescent="0.2"/>
    <row r="442" ht="18.75" customHeight="1" x14ac:dyDescent="0.2"/>
    <row r="443" ht="18.75" customHeight="1" x14ac:dyDescent="0.2"/>
    <row r="444" ht="18.75" customHeight="1" x14ac:dyDescent="0.2"/>
    <row r="445" ht="18.75" customHeight="1" x14ac:dyDescent="0.2"/>
    <row r="446" ht="18.75" customHeight="1" x14ac:dyDescent="0.2"/>
    <row r="447" ht="18.75" customHeight="1" x14ac:dyDescent="0.2"/>
    <row r="448" ht="18.75" customHeight="1" x14ac:dyDescent="0.2"/>
    <row r="449" ht="18.75" customHeight="1" x14ac:dyDescent="0.2"/>
    <row r="450" ht="18.75" customHeight="1" x14ac:dyDescent="0.2"/>
    <row r="451" ht="18.75" customHeight="1" x14ac:dyDescent="0.2"/>
    <row r="452" ht="18.75" customHeight="1" x14ac:dyDescent="0.2"/>
    <row r="453" ht="18.75" customHeight="1" x14ac:dyDescent="0.2"/>
    <row r="454" ht="18.75" customHeight="1" x14ac:dyDescent="0.2"/>
    <row r="455" ht="18.75" customHeight="1" x14ac:dyDescent="0.2"/>
    <row r="456" ht="18.75" customHeight="1" x14ac:dyDescent="0.2"/>
    <row r="457" ht="18.75" customHeight="1" x14ac:dyDescent="0.2"/>
    <row r="458" ht="18.75" customHeight="1" x14ac:dyDescent="0.2"/>
    <row r="459" ht="18.75" customHeight="1" x14ac:dyDescent="0.2"/>
    <row r="460" ht="18.75" customHeight="1" x14ac:dyDescent="0.2"/>
    <row r="461" ht="18.75" customHeight="1" x14ac:dyDescent="0.2"/>
    <row r="462" ht="18.75" customHeight="1" x14ac:dyDescent="0.2"/>
    <row r="463" ht="18.75" customHeight="1" x14ac:dyDescent="0.2"/>
    <row r="464" ht="18.75" customHeight="1" x14ac:dyDescent="0.2"/>
    <row r="465" ht="18.75" customHeight="1" x14ac:dyDescent="0.2"/>
    <row r="466" ht="18.75" customHeight="1" x14ac:dyDescent="0.2"/>
    <row r="467" ht="18.75" customHeight="1" x14ac:dyDescent="0.2"/>
    <row r="468" ht="18.75" customHeight="1" x14ac:dyDescent="0.2"/>
    <row r="469" ht="18.75" customHeight="1" x14ac:dyDescent="0.2"/>
    <row r="470" ht="18.75" customHeight="1" x14ac:dyDescent="0.2"/>
    <row r="471" ht="18.75" customHeight="1" x14ac:dyDescent="0.2"/>
    <row r="472" ht="18.75" customHeight="1" x14ac:dyDescent="0.2"/>
    <row r="473" ht="18.75" customHeight="1" x14ac:dyDescent="0.2"/>
    <row r="474" ht="18.75" customHeight="1" x14ac:dyDescent="0.2"/>
    <row r="475" ht="18.75" customHeight="1" x14ac:dyDescent="0.2"/>
    <row r="476" ht="18.75" customHeight="1" x14ac:dyDescent="0.2"/>
    <row r="477" ht="18.75" customHeight="1" x14ac:dyDescent="0.2"/>
    <row r="478" ht="18.75" customHeight="1" x14ac:dyDescent="0.2"/>
    <row r="479" ht="18.75" customHeight="1" x14ac:dyDescent="0.2"/>
    <row r="480" ht="18.75" customHeight="1" x14ac:dyDescent="0.2"/>
    <row r="481" ht="18.75" customHeight="1" x14ac:dyDescent="0.2"/>
    <row r="482" ht="18.75" customHeight="1" x14ac:dyDescent="0.2"/>
    <row r="483" ht="18.75" customHeight="1" x14ac:dyDescent="0.2"/>
    <row r="484" ht="18.75" customHeight="1" x14ac:dyDescent="0.2"/>
    <row r="485" ht="18.75" customHeight="1" x14ac:dyDescent="0.2"/>
    <row r="486" ht="18.75" customHeight="1" x14ac:dyDescent="0.2"/>
    <row r="487" ht="18.75" customHeight="1" x14ac:dyDescent="0.2"/>
    <row r="488" ht="18.75" customHeight="1" x14ac:dyDescent="0.2"/>
    <row r="489" ht="18.75" customHeight="1" x14ac:dyDescent="0.2"/>
    <row r="490" ht="18.75" customHeight="1" x14ac:dyDescent="0.2"/>
    <row r="491" ht="18.75" customHeight="1" x14ac:dyDescent="0.2"/>
    <row r="492" ht="18.75" customHeight="1" x14ac:dyDescent="0.2"/>
    <row r="493" ht="18.75" customHeight="1" x14ac:dyDescent="0.2"/>
    <row r="494" ht="18.75" customHeight="1" x14ac:dyDescent="0.2"/>
    <row r="495" ht="18.75" customHeight="1" x14ac:dyDescent="0.2"/>
    <row r="496" ht="18.75" customHeight="1" x14ac:dyDescent="0.2"/>
    <row r="497" ht="18.75" customHeight="1" x14ac:dyDescent="0.2"/>
    <row r="498" ht="18.75" customHeight="1" x14ac:dyDescent="0.2"/>
    <row r="499" ht="18.75" customHeight="1" x14ac:dyDescent="0.2"/>
    <row r="500" ht="18.75" customHeight="1" x14ac:dyDescent="0.2"/>
    <row r="501" ht="18.75" customHeight="1" x14ac:dyDescent="0.2"/>
    <row r="502" ht="18.75" customHeight="1" x14ac:dyDescent="0.2"/>
    <row r="503" ht="18.75" customHeight="1" x14ac:dyDescent="0.2"/>
    <row r="504" ht="18.75" customHeight="1" x14ac:dyDescent="0.2"/>
    <row r="505" ht="18.75" customHeight="1" x14ac:dyDescent="0.2"/>
    <row r="506" ht="18.75" customHeight="1" x14ac:dyDescent="0.2"/>
    <row r="507" ht="18.75" customHeight="1" x14ac:dyDescent="0.2"/>
    <row r="508" ht="18.75" customHeight="1" x14ac:dyDescent="0.2"/>
    <row r="509" ht="18.75" customHeight="1" x14ac:dyDescent="0.2"/>
    <row r="510" ht="18.75" customHeight="1" x14ac:dyDescent="0.2"/>
    <row r="511" ht="18.75" customHeight="1" x14ac:dyDescent="0.2"/>
    <row r="512" ht="18.75" customHeight="1" x14ac:dyDescent="0.2"/>
    <row r="513" ht="18.75" customHeight="1" x14ac:dyDescent="0.2"/>
    <row r="514" ht="18.75" customHeight="1" x14ac:dyDescent="0.2"/>
    <row r="515" ht="18.75" customHeight="1" x14ac:dyDescent="0.2"/>
    <row r="516" ht="18.75" customHeight="1" x14ac:dyDescent="0.2"/>
    <row r="517" ht="18.75" customHeight="1" x14ac:dyDescent="0.2"/>
    <row r="518" ht="18.75" customHeight="1" x14ac:dyDescent="0.2"/>
    <row r="519" ht="18.75" customHeight="1" x14ac:dyDescent="0.2"/>
    <row r="520" ht="18.75" customHeight="1" x14ac:dyDescent="0.2"/>
    <row r="521" ht="18.75" customHeight="1" x14ac:dyDescent="0.2"/>
    <row r="522" ht="18.75" customHeight="1" x14ac:dyDescent="0.2"/>
    <row r="523" ht="18.75" customHeight="1" x14ac:dyDescent="0.2"/>
    <row r="524" ht="18.75" customHeight="1" x14ac:dyDescent="0.2"/>
    <row r="525" ht="18.75" customHeight="1" x14ac:dyDescent="0.2"/>
    <row r="526" ht="18.75" customHeight="1" x14ac:dyDescent="0.2"/>
    <row r="527" ht="18.75" customHeight="1" x14ac:dyDescent="0.2"/>
    <row r="528" ht="18.75" customHeight="1" x14ac:dyDescent="0.2"/>
    <row r="529" ht="18.75" customHeight="1" x14ac:dyDescent="0.2"/>
    <row r="530" ht="18.75" customHeight="1" x14ac:dyDescent="0.2"/>
    <row r="531" ht="18.75" customHeight="1" x14ac:dyDescent="0.2"/>
    <row r="532" ht="18.75" customHeight="1" x14ac:dyDescent="0.2"/>
    <row r="533" ht="18.75" customHeight="1" x14ac:dyDescent="0.2"/>
    <row r="534" ht="18.75" customHeight="1" x14ac:dyDescent="0.2"/>
    <row r="535" ht="18.75" customHeight="1" x14ac:dyDescent="0.2"/>
    <row r="536" ht="18.75" customHeight="1" x14ac:dyDescent="0.2"/>
    <row r="537" ht="18.75" customHeight="1" x14ac:dyDescent="0.2"/>
    <row r="538" ht="18.75" customHeight="1" x14ac:dyDescent="0.2"/>
    <row r="539" ht="18.75" customHeight="1" x14ac:dyDescent="0.2"/>
    <row r="540" ht="18.75" customHeight="1" x14ac:dyDescent="0.2"/>
    <row r="541" ht="18.75" customHeight="1" x14ac:dyDescent="0.2"/>
    <row r="542" ht="18.75" customHeight="1" x14ac:dyDescent="0.2"/>
    <row r="543" ht="18.75" customHeight="1" x14ac:dyDescent="0.2"/>
    <row r="544" ht="18.75" customHeight="1" x14ac:dyDescent="0.2"/>
    <row r="545" ht="18.75" customHeight="1" x14ac:dyDescent="0.2"/>
    <row r="546" ht="18.75" customHeight="1" x14ac:dyDescent="0.2"/>
    <row r="547" ht="18.75" customHeight="1" x14ac:dyDescent="0.2"/>
    <row r="548" ht="18.75" customHeight="1" x14ac:dyDescent="0.2"/>
    <row r="549" ht="18.75" customHeight="1" x14ac:dyDescent="0.2"/>
    <row r="550" ht="18.75" customHeight="1" x14ac:dyDescent="0.2"/>
    <row r="551" ht="18.75" customHeight="1" x14ac:dyDescent="0.2"/>
    <row r="552" ht="18.75" customHeight="1" x14ac:dyDescent="0.2"/>
    <row r="553" ht="18.75" customHeight="1" x14ac:dyDescent="0.2"/>
    <row r="554" ht="18.75" customHeight="1" x14ac:dyDescent="0.2"/>
    <row r="555" ht="18.75" customHeight="1" x14ac:dyDescent="0.2"/>
    <row r="556" ht="18.75" customHeight="1" x14ac:dyDescent="0.2"/>
    <row r="557" ht="18.75" customHeight="1" x14ac:dyDescent="0.2"/>
    <row r="558" ht="18.75" customHeight="1" x14ac:dyDescent="0.2"/>
    <row r="559" ht="18.75" customHeight="1" x14ac:dyDescent="0.2"/>
    <row r="560" ht="18.75" customHeight="1" x14ac:dyDescent="0.2"/>
    <row r="561" ht="18.75" customHeight="1" x14ac:dyDescent="0.2"/>
    <row r="562" ht="18.75" customHeight="1" x14ac:dyDescent="0.2"/>
    <row r="563" ht="18.75" customHeight="1" x14ac:dyDescent="0.2"/>
    <row r="564" ht="18.75" customHeight="1" x14ac:dyDescent="0.2"/>
    <row r="565" ht="18.75" customHeight="1" x14ac:dyDescent="0.2"/>
    <row r="566" ht="18.75" customHeight="1" x14ac:dyDescent="0.2"/>
    <row r="567" ht="18.75" customHeight="1" x14ac:dyDescent="0.2"/>
    <row r="568" ht="18.75" customHeight="1" x14ac:dyDescent="0.2"/>
    <row r="569" ht="18.75" customHeight="1" x14ac:dyDescent="0.2"/>
    <row r="570" ht="18.75" customHeight="1" x14ac:dyDescent="0.2"/>
    <row r="571" ht="18.75" customHeight="1" x14ac:dyDescent="0.2"/>
    <row r="572" ht="18.75" customHeight="1" x14ac:dyDescent="0.2"/>
    <row r="573" ht="18.75" customHeight="1" x14ac:dyDescent="0.2"/>
    <row r="574" ht="18.75" customHeight="1" x14ac:dyDescent="0.2"/>
    <row r="575" ht="18.75" customHeight="1" x14ac:dyDescent="0.2"/>
    <row r="576" ht="18.75" customHeight="1" x14ac:dyDescent="0.2"/>
    <row r="577" ht="18.75" customHeight="1" x14ac:dyDescent="0.2"/>
    <row r="578" ht="18.75" customHeight="1" x14ac:dyDescent="0.2"/>
    <row r="579" ht="18.75" customHeight="1" x14ac:dyDescent="0.2"/>
    <row r="580" ht="18.75" customHeight="1" x14ac:dyDescent="0.2"/>
    <row r="581" ht="18.75" customHeight="1" x14ac:dyDescent="0.2"/>
    <row r="582" ht="18.75" customHeight="1" x14ac:dyDescent="0.2"/>
    <row r="583" ht="18.75" customHeight="1" x14ac:dyDescent="0.2"/>
    <row r="584" ht="18.75" customHeight="1" x14ac:dyDescent="0.2"/>
    <row r="585" ht="18.75" customHeight="1" x14ac:dyDescent="0.2"/>
    <row r="586" ht="18.75" customHeight="1" x14ac:dyDescent="0.2"/>
    <row r="587" ht="18.75" customHeight="1" x14ac:dyDescent="0.2"/>
    <row r="588" ht="18.75" customHeight="1" x14ac:dyDescent="0.2"/>
    <row r="589" ht="18.75" customHeight="1" x14ac:dyDescent="0.2"/>
    <row r="590" ht="18.75" customHeight="1" x14ac:dyDescent="0.2"/>
    <row r="591" ht="18.75" customHeight="1" x14ac:dyDescent="0.2"/>
    <row r="592" ht="18.75" customHeight="1" x14ac:dyDescent="0.2"/>
    <row r="593" ht="18.75" customHeight="1" x14ac:dyDescent="0.2"/>
    <row r="594" ht="18.75" customHeight="1" x14ac:dyDescent="0.2"/>
    <row r="595" ht="18.75" customHeight="1" x14ac:dyDescent="0.2"/>
    <row r="596" ht="18.75" customHeight="1" x14ac:dyDescent="0.2"/>
    <row r="597" ht="18.75" customHeight="1" x14ac:dyDescent="0.2"/>
    <row r="598" ht="18.75" customHeight="1" x14ac:dyDescent="0.2"/>
    <row r="599" ht="18.75" customHeight="1" x14ac:dyDescent="0.2"/>
    <row r="600" ht="18.75" customHeight="1" x14ac:dyDescent="0.2"/>
    <row r="601" ht="18.75" customHeight="1" x14ac:dyDescent="0.2"/>
    <row r="602" ht="18.75" customHeight="1" x14ac:dyDescent="0.2"/>
    <row r="603" ht="18.75" customHeight="1" x14ac:dyDescent="0.2"/>
    <row r="604" ht="18.75" customHeight="1" x14ac:dyDescent="0.2"/>
    <row r="605" ht="18.75" customHeight="1" x14ac:dyDescent="0.2"/>
    <row r="606" ht="18.75" customHeight="1" x14ac:dyDescent="0.2"/>
    <row r="607" ht="18.75" customHeight="1" x14ac:dyDescent="0.2"/>
    <row r="608" ht="18.75" customHeight="1" x14ac:dyDescent="0.2"/>
    <row r="609" ht="18.75" customHeight="1" x14ac:dyDescent="0.2"/>
    <row r="610" ht="18.75" customHeight="1" x14ac:dyDescent="0.2"/>
    <row r="611" ht="18.75" customHeight="1" x14ac:dyDescent="0.2"/>
    <row r="612" ht="18.75" customHeight="1" x14ac:dyDescent="0.2"/>
    <row r="613" ht="18.75" customHeight="1" x14ac:dyDescent="0.2"/>
    <row r="614" ht="18.75" customHeight="1" x14ac:dyDescent="0.2"/>
    <row r="615" ht="18.75" customHeight="1" x14ac:dyDescent="0.2"/>
    <row r="616" ht="18.75" customHeight="1" x14ac:dyDescent="0.2"/>
    <row r="617" ht="18.75" customHeight="1" x14ac:dyDescent="0.2"/>
    <row r="618" ht="18.75" customHeight="1" x14ac:dyDescent="0.2"/>
    <row r="619" ht="18.75" customHeight="1" x14ac:dyDescent="0.2"/>
    <row r="620" ht="18.75" customHeight="1" x14ac:dyDescent="0.2"/>
    <row r="621" ht="18.75" customHeight="1" x14ac:dyDescent="0.2"/>
    <row r="622" ht="18.75" customHeight="1" x14ac:dyDescent="0.2"/>
    <row r="623" ht="18.75" customHeight="1" x14ac:dyDescent="0.2"/>
    <row r="624" ht="18.75" customHeight="1" x14ac:dyDescent="0.2"/>
    <row r="625" ht="18.75" customHeight="1" x14ac:dyDescent="0.2"/>
    <row r="626" ht="18.75" customHeight="1" x14ac:dyDescent="0.2"/>
    <row r="627" ht="18.75" customHeight="1" x14ac:dyDescent="0.2"/>
    <row r="628" ht="18.75" customHeight="1" x14ac:dyDescent="0.2"/>
    <row r="629" ht="18.75" customHeight="1" x14ac:dyDescent="0.2"/>
    <row r="630" ht="18.75" customHeight="1" x14ac:dyDescent="0.2"/>
    <row r="631" ht="18.75" customHeight="1" x14ac:dyDescent="0.2"/>
    <row r="632" ht="18.75" customHeight="1" x14ac:dyDescent="0.2"/>
    <row r="633" ht="18.75" customHeight="1" x14ac:dyDescent="0.2"/>
    <row r="634" ht="18.75" customHeight="1" x14ac:dyDescent="0.2"/>
    <row r="635" ht="18.75" customHeight="1" x14ac:dyDescent="0.2"/>
    <row r="636" ht="18.75" customHeight="1" x14ac:dyDescent="0.2"/>
    <row r="637" ht="18.75" customHeight="1" x14ac:dyDescent="0.2"/>
    <row r="638" ht="18.75" customHeight="1" x14ac:dyDescent="0.2"/>
    <row r="639" ht="18.75" customHeight="1" x14ac:dyDescent="0.2"/>
    <row r="640" ht="18.75" customHeight="1" x14ac:dyDescent="0.2"/>
    <row r="641" ht="18.75" customHeight="1" x14ac:dyDescent="0.2"/>
    <row r="642" ht="18.75" customHeight="1" x14ac:dyDescent="0.2"/>
    <row r="643" ht="18.75" customHeight="1" x14ac:dyDescent="0.2"/>
    <row r="644" ht="18.75" customHeight="1" x14ac:dyDescent="0.2"/>
    <row r="645" ht="18.75" customHeight="1" x14ac:dyDescent="0.2"/>
    <row r="646" ht="18.75" customHeight="1" x14ac:dyDescent="0.2"/>
    <row r="647" ht="18.75" customHeight="1" x14ac:dyDescent="0.2"/>
    <row r="648" ht="18.75" customHeight="1" x14ac:dyDescent="0.2"/>
    <row r="649" ht="18.75" customHeight="1" x14ac:dyDescent="0.2"/>
    <row r="650" ht="18.75" customHeight="1" x14ac:dyDescent="0.2"/>
    <row r="651" ht="18.75" customHeight="1" x14ac:dyDescent="0.2"/>
    <row r="652" ht="18.75" customHeight="1" x14ac:dyDescent="0.2"/>
    <row r="653" ht="18.75" customHeight="1" x14ac:dyDescent="0.2"/>
    <row r="654" ht="18.75" customHeight="1" x14ac:dyDescent="0.2"/>
    <row r="655" ht="18.75" customHeight="1" x14ac:dyDescent="0.2"/>
    <row r="656" ht="18.75" customHeight="1" x14ac:dyDescent="0.2"/>
    <row r="657" ht="18.75" customHeight="1" x14ac:dyDescent="0.2"/>
    <row r="658" ht="18.75" customHeight="1" x14ac:dyDescent="0.2"/>
    <row r="659" ht="18.75" customHeight="1" x14ac:dyDescent="0.2"/>
    <row r="660" ht="18.75" customHeight="1" x14ac:dyDescent="0.2"/>
    <row r="661" ht="18.75" customHeight="1" x14ac:dyDescent="0.2"/>
    <row r="662" ht="18.75" customHeight="1" x14ac:dyDescent="0.2"/>
    <row r="663" ht="18.75" customHeight="1" x14ac:dyDescent="0.2"/>
    <row r="664" ht="18.75" customHeight="1" x14ac:dyDescent="0.2"/>
    <row r="665" ht="18.75" customHeight="1" x14ac:dyDescent="0.2"/>
    <row r="666" ht="18.75" customHeight="1" x14ac:dyDescent="0.2"/>
    <row r="667" ht="18.75" customHeight="1" x14ac:dyDescent="0.2"/>
    <row r="668" ht="18.75" customHeight="1" x14ac:dyDescent="0.2"/>
    <row r="669" ht="18.75" customHeight="1" x14ac:dyDescent="0.2"/>
    <row r="670" ht="18.75" customHeight="1" x14ac:dyDescent="0.2"/>
    <row r="671" ht="18.75" customHeight="1" x14ac:dyDescent="0.2"/>
    <row r="672" ht="18.75" customHeight="1" x14ac:dyDescent="0.2"/>
    <row r="673" ht="18.75" customHeight="1" x14ac:dyDescent="0.2"/>
    <row r="674" ht="18.75" customHeight="1" x14ac:dyDescent="0.2"/>
    <row r="675" ht="18.75" customHeight="1" x14ac:dyDescent="0.2"/>
    <row r="676" ht="18.75" customHeight="1" x14ac:dyDescent="0.2"/>
    <row r="677" ht="18.75" customHeight="1" x14ac:dyDescent="0.2"/>
    <row r="678" ht="18.75" customHeight="1" x14ac:dyDescent="0.2"/>
    <row r="679" ht="18.75" customHeight="1" x14ac:dyDescent="0.2"/>
    <row r="680" ht="18.75" customHeight="1" x14ac:dyDescent="0.2"/>
    <row r="681" ht="18.75" customHeight="1" x14ac:dyDescent="0.2"/>
    <row r="682" ht="18.75" customHeight="1" x14ac:dyDescent="0.2"/>
    <row r="683" ht="18.75" customHeight="1" x14ac:dyDescent="0.2"/>
    <row r="684" ht="18.75" customHeight="1" x14ac:dyDescent="0.2"/>
    <row r="685" ht="18.75" customHeight="1" x14ac:dyDescent="0.2"/>
    <row r="686" ht="18.75" customHeight="1" x14ac:dyDescent="0.2"/>
    <row r="687" ht="18.75" customHeight="1" x14ac:dyDescent="0.2"/>
    <row r="688" ht="18.75" customHeight="1" x14ac:dyDescent="0.2"/>
    <row r="689" ht="18.75" customHeight="1" x14ac:dyDescent="0.2"/>
    <row r="690" ht="18.75" customHeight="1" x14ac:dyDescent="0.2"/>
    <row r="691" ht="18.75" customHeight="1" x14ac:dyDescent="0.2"/>
    <row r="692" ht="18.75" customHeight="1" x14ac:dyDescent="0.2"/>
    <row r="693" ht="18.75" customHeight="1" x14ac:dyDescent="0.2"/>
    <row r="694" ht="18.75" customHeight="1" x14ac:dyDescent="0.2"/>
    <row r="695" ht="18.75" customHeight="1" x14ac:dyDescent="0.2"/>
    <row r="696" ht="18.75" customHeight="1" x14ac:dyDescent="0.2"/>
    <row r="697" ht="18.75" customHeight="1" x14ac:dyDescent="0.2"/>
    <row r="698" ht="18.75" customHeight="1" x14ac:dyDescent="0.2"/>
    <row r="699" ht="18.75" customHeight="1" x14ac:dyDescent="0.2"/>
    <row r="700" ht="18.75" customHeight="1" x14ac:dyDescent="0.2"/>
    <row r="701" ht="18.75" customHeight="1" x14ac:dyDescent="0.2"/>
    <row r="702" ht="18.75" customHeight="1" x14ac:dyDescent="0.2"/>
    <row r="703" ht="18.75" customHeight="1" x14ac:dyDescent="0.2"/>
    <row r="704" ht="18.75" customHeight="1" x14ac:dyDescent="0.2"/>
    <row r="705" ht="18.75" customHeight="1" x14ac:dyDescent="0.2"/>
    <row r="706" ht="18.75" customHeight="1" x14ac:dyDescent="0.2"/>
    <row r="707" ht="18.75" customHeight="1" x14ac:dyDescent="0.2"/>
    <row r="708" ht="18.75" customHeight="1" x14ac:dyDescent="0.2"/>
    <row r="709" ht="18.75" customHeight="1" x14ac:dyDescent="0.2"/>
    <row r="710" ht="18.75" customHeight="1" x14ac:dyDescent="0.2"/>
    <row r="711" ht="18.75" customHeight="1" x14ac:dyDescent="0.2"/>
    <row r="712" ht="18.75" customHeight="1" x14ac:dyDescent="0.2"/>
    <row r="713" ht="18.75" customHeight="1" x14ac:dyDescent="0.2"/>
    <row r="714" ht="18.75" customHeight="1" x14ac:dyDescent="0.2"/>
    <row r="715" ht="18.75" customHeight="1" x14ac:dyDescent="0.2"/>
    <row r="716" ht="18.75" customHeight="1" x14ac:dyDescent="0.2"/>
    <row r="717" ht="18.75" customHeight="1" x14ac:dyDescent="0.2"/>
    <row r="718" ht="18.75" customHeight="1" x14ac:dyDescent="0.2"/>
    <row r="719" ht="18.75" customHeight="1" x14ac:dyDescent="0.2"/>
    <row r="720" ht="18.75" customHeight="1" x14ac:dyDescent="0.2"/>
    <row r="721" ht="18.75" customHeight="1" x14ac:dyDescent="0.2"/>
    <row r="722" ht="18.75" customHeight="1" x14ac:dyDescent="0.2"/>
    <row r="723" ht="18.75" customHeight="1" x14ac:dyDescent="0.2"/>
    <row r="724" ht="18.75" customHeight="1" x14ac:dyDescent="0.2"/>
    <row r="725" ht="18.75" customHeight="1" x14ac:dyDescent="0.2"/>
    <row r="726" ht="18.75" customHeight="1" x14ac:dyDescent="0.2"/>
    <row r="727" ht="18.75" customHeight="1" x14ac:dyDescent="0.2"/>
    <row r="728" ht="18.75" customHeight="1" x14ac:dyDescent="0.2"/>
    <row r="729" ht="18.75" customHeight="1" x14ac:dyDescent="0.2"/>
    <row r="730" ht="18.75" customHeight="1" x14ac:dyDescent="0.2"/>
    <row r="731" ht="18.75" customHeight="1" x14ac:dyDescent="0.2"/>
    <row r="732" ht="18.75" customHeight="1" x14ac:dyDescent="0.2"/>
    <row r="733" ht="18.75" customHeight="1" x14ac:dyDescent="0.2"/>
    <row r="734" ht="18.75" customHeight="1" x14ac:dyDescent="0.2"/>
    <row r="735" ht="18.75" customHeight="1" x14ac:dyDescent="0.2"/>
    <row r="736" ht="18.75" customHeight="1" x14ac:dyDescent="0.2"/>
    <row r="737" ht="18.75" customHeight="1" x14ac:dyDescent="0.2"/>
    <row r="738" ht="18.75" customHeight="1" x14ac:dyDescent="0.2"/>
    <row r="739" ht="18.75" customHeight="1" x14ac:dyDescent="0.2"/>
    <row r="740" ht="18.75" customHeight="1" x14ac:dyDescent="0.2"/>
    <row r="741" ht="18.75" customHeight="1" x14ac:dyDescent="0.2"/>
    <row r="742" ht="18.75" customHeight="1" x14ac:dyDescent="0.2"/>
    <row r="743" ht="18.75" customHeight="1" x14ac:dyDescent="0.2"/>
    <row r="744" ht="18.75" customHeight="1" x14ac:dyDescent="0.2"/>
    <row r="745" ht="18.75" customHeight="1" x14ac:dyDescent="0.2"/>
    <row r="746" ht="18.75" customHeight="1" x14ac:dyDescent="0.2"/>
    <row r="747" ht="18.75" customHeight="1" x14ac:dyDescent="0.2"/>
    <row r="748" ht="18.75" customHeight="1" x14ac:dyDescent="0.2"/>
    <row r="749" ht="18.75" customHeight="1" x14ac:dyDescent="0.2"/>
    <row r="750" ht="18.75" customHeight="1" x14ac:dyDescent="0.2"/>
    <row r="751" ht="18.75" customHeight="1" x14ac:dyDescent="0.2"/>
    <row r="752" ht="18.75" customHeight="1" x14ac:dyDescent="0.2"/>
    <row r="753" ht="18.75" customHeight="1" x14ac:dyDescent="0.2"/>
    <row r="754" ht="18.75" customHeight="1" x14ac:dyDescent="0.2"/>
    <row r="755" ht="18.75" customHeight="1" x14ac:dyDescent="0.2"/>
    <row r="756" ht="18.75" customHeight="1" x14ac:dyDescent="0.2"/>
    <row r="757" ht="18.75" customHeight="1" x14ac:dyDescent="0.2"/>
    <row r="758" ht="18.75" customHeight="1" x14ac:dyDescent="0.2"/>
    <row r="759" ht="18.75" customHeight="1" x14ac:dyDescent="0.2"/>
    <row r="760" ht="18.75" customHeight="1" x14ac:dyDescent="0.2"/>
    <row r="761" ht="18.75" customHeight="1" x14ac:dyDescent="0.2"/>
    <row r="762" ht="18.75" customHeight="1" x14ac:dyDescent="0.2"/>
    <row r="763" ht="18.75" customHeight="1" x14ac:dyDescent="0.2"/>
    <row r="764" ht="18.75" customHeight="1" x14ac:dyDescent="0.2"/>
    <row r="765" ht="18.75" customHeight="1" x14ac:dyDescent="0.2"/>
    <row r="766" ht="18.75" customHeight="1" x14ac:dyDescent="0.2"/>
    <row r="767" ht="18.75" customHeight="1" x14ac:dyDescent="0.2"/>
    <row r="768" ht="18.75" customHeight="1" x14ac:dyDescent="0.2"/>
    <row r="769" ht="18.75" customHeight="1" x14ac:dyDescent="0.2"/>
    <row r="770" ht="18.75" customHeight="1" x14ac:dyDescent="0.2"/>
    <row r="771" ht="18.75" customHeight="1" x14ac:dyDescent="0.2"/>
    <row r="772" ht="18.75" customHeight="1" x14ac:dyDescent="0.2"/>
    <row r="773" ht="18.75" customHeight="1" x14ac:dyDescent="0.2"/>
    <row r="774" ht="18.75" customHeight="1" x14ac:dyDescent="0.2"/>
    <row r="775" ht="18.75" customHeight="1" x14ac:dyDescent="0.2"/>
    <row r="776" ht="18.75" customHeight="1" x14ac:dyDescent="0.2"/>
    <row r="777" ht="18.75" customHeight="1" x14ac:dyDescent="0.2"/>
    <row r="778" ht="18.75" customHeight="1" x14ac:dyDescent="0.2"/>
    <row r="779" ht="18.75" customHeight="1" x14ac:dyDescent="0.2"/>
    <row r="780" ht="18.75" customHeight="1" x14ac:dyDescent="0.2"/>
    <row r="781" ht="18.75" customHeight="1" x14ac:dyDescent="0.2"/>
    <row r="782" ht="18.75" customHeight="1" x14ac:dyDescent="0.2"/>
    <row r="783" ht="18.75" customHeight="1" x14ac:dyDescent="0.2"/>
    <row r="784" ht="18.75" customHeight="1" x14ac:dyDescent="0.2"/>
    <row r="785" ht="18.75" customHeight="1" x14ac:dyDescent="0.2"/>
    <row r="786" ht="18.75" customHeight="1" x14ac:dyDescent="0.2"/>
    <row r="787" ht="18.75" customHeight="1" x14ac:dyDescent="0.2"/>
    <row r="788" ht="18.75" customHeight="1" x14ac:dyDescent="0.2"/>
    <row r="789" ht="18.75" customHeight="1" x14ac:dyDescent="0.2"/>
    <row r="790" ht="18.75" customHeight="1" x14ac:dyDescent="0.2"/>
    <row r="791" ht="18.75" customHeight="1" x14ac:dyDescent="0.2"/>
    <row r="792" ht="18.75" customHeight="1" x14ac:dyDescent="0.2"/>
    <row r="793" ht="18.75" customHeight="1" x14ac:dyDescent="0.2"/>
    <row r="794" ht="18.75" customHeight="1" x14ac:dyDescent="0.2"/>
    <row r="795" ht="18.75" customHeight="1" x14ac:dyDescent="0.2"/>
    <row r="796" ht="18.75" customHeight="1" x14ac:dyDescent="0.2"/>
    <row r="797" ht="18.75" customHeight="1" x14ac:dyDescent="0.2"/>
    <row r="798" ht="18.75" customHeight="1" x14ac:dyDescent="0.2"/>
    <row r="799" ht="18.75" customHeight="1" x14ac:dyDescent="0.2"/>
    <row r="800" ht="18.75" customHeight="1" x14ac:dyDescent="0.2"/>
    <row r="801" ht="18.75" customHeight="1" x14ac:dyDescent="0.2"/>
    <row r="802" ht="18.75" customHeight="1" x14ac:dyDescent="0.2"/>
    <row r="803" ht="18.75" customHeight="1" x14ac:dyDescent="0.2"/>
    <row r="804" ht="18.75" customHeight="1" x14ac:dyDescent="0.2"/>
    <row r="805" ht="18.75" customHeight="1" x14ac:dyDescent="0.2"/>
    <row r="806" ht="18.75" customHeight="1" x14ac:dyDescent="0.2"/>
    <row r="807" ht="18.75" customHeight="1" x14ac:dyDescent="0.2"/>
    <row r="808" ht="18.75" customHeight="1" x14ac:dyDescent="0.2"/>
    <row r="809" ht="18.75" customHeight="1" x14ac:dyDescent="0.2"/>
    <row r="810" ht="18.75" customHeight="1" x14ac:dyDescent="0.2"/>
    <row r="811" ht="18.75" customHeight="1" x14ac:dyDescent="0.2"/>
    <row r="812" ht="18.75" customHeight="1" x14ac:dyDescent="0.2"/>
    <row r="813" ht="18.75" customHeight="1" x14ac:dyDescent="0.2"/>
    <row r="814" ht="18.75" customHeight="1" x14ac:dyDescent="0.2"/>
    <row r="815" ht="18.75" customHeight="1" x14ac:dyDescent="0.2"/>
    <row r="816" ht="18.75" customHeight="1" x14ac:dyDescent="0.2"/>
    <row r="817" ht="18.75" customHeight="1" x14ac:dyDescent="0.2"/>
    <row r="818" ht="18.75" customHeight="1" x14ac:dyDescent="0.2"/>
    <row r="819" ht="18.75" customHeight="1" x14ac:dyDescent="0.2"/>
    <row r="820" ht="18.75" customHeight="1" x14ac:dyDescent="0.2"/>
    <row r="821" ht="18.75" customHeight="1" x14ac:dyDescent="0.2"/>
    <row r="822" ht="18.75" customHeight="1" x14ac:dyDescent="0.2"/>
    <row r="823" ht="18.75" customHeight="1" x14ac:dyDescent="0.2"/>
    <row r="824" ht="18.75" customHeight="1" x14ac:dyDescent="0.2"/>
    <row r="825" ht="18.75" customHeight="1" x14ac:dyDescent="0.2"/>
    <row r="826" ht="18.75" customHeight="1" x14ac:dyDescent="0.2"/>
    <row r="827" ht="18.75" customHeight="1" x14ac:dyDescent="0.2"/>
    <row r="828" ht="18.75" customHeight="1" x14ac:dyDescent="0.2"/>
    <row r="829" ht="18.75" customHeight="1" x14ac:dyDescent="0.2"/>
    <row r="830" ht="18.75" customHeight="1" x14ac:dyDescent="0.2"/>
    <row r="831" ht="18.75" customHeight="1" x14ac:dyDescent="0.2"/>
    <row r="832" ht="18.75" customHeight="1" x14ac:dyDescent="0.2"/>
    <row r="833" ht="18.75" customHeight="1" x14ac:dyDescent="0.2"/>
    <row r="834" ht="18.75" customHeight="1" x14ac:dyDescent="0.2"/>
    <row r="835" ht="18.75" customHeight="1" x14ac:dyDescent="0.2"/>
    <row r="836" ht="18.75" customHeight="1" x14ac:dyDescent="0.2"/>
    <row r="837" ht="18.75" customHeight="1" x14ac:dyDescent="0.2"/>
    <row r="838" ht="18.75" customHeight="1" x14ac:dyDescent="0.2"/>
    <row r="839" ht="18.75" customHeight="1" x14ac:dyDescent="0.2"/>
    <row r="840" ht="18.75" customHeight="1" x14ac:dyDescent="0.2"/>
    <row r="841" ht="18.75" customHeight="1" x14ac:dyDescent="0.2"/>
    <row r="842" ht="18.75" customHeight="1" x14ac:dyDescent="0.2"/>
    <row r="843" ht="18.75" customHeight="1" x14ac:dyDescent="0.2"/>
    <row r="844" ht="18.75" customHeight="1" x14ac:dyDescent="0.2"/>
    <row r="845" ht="18.75" customHeight="1" x14ac:dyDescent="0.2"/>
    <row r="846" ht="18.75" customHeight="1" x14ac:dyDescent="0.2"/>
    <row r="847" ht="18.75" customHeight="1" x14ac:dyDescent="0.2"/>
    <row r="848" ht="18.75" customHeight="1" x14ac:dyDescent="0.2"/>
    <row r="849" ht="18.75" customHeight="1" x14ac:dyDescent="0.2"/>
    <row r="850" ht="18.75" customHeight="1" x14ac:dyDescent="0.2"/>
    <row r="851" ht="18.75" customHeight="1" x14ac:dyDescent="0.2"/>
    <row r="852" ht="18.75" customHeight="1" x14ac:dyDescent="0.2"/>
    <row r="853" ht="18.75" customHeight="1" x14ac:dyDescent="0.2"/>
  </sheetData>
  <autoFilter ref="A2:H2"/>
  <mergeCells count="1">
    <mergeCell ref="A1:H1"/>
  </mergeCells>
  <dataValidations count="1">
    <dataValidation type="list" showErrorMessage="1" sqref="E61:E64 E853 E65:F852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ErrorMessage="1">
          <x14:formula1>
            <xm:f>'Списки категорий'!$F$2:$F$254</xm:f>
          </x14:formula1>
          <xm:sqref>E3:E60</xm:sqref>
        </x14:dataValidation>
        <x14:dataValidation type="list">
          <x14:formula1>
            <xm:f>Сотрудники!$A$3:$A$202</xm:f>
          </x14:formula1>
          <xm:sqref>A3:A20</xm:sqref>
        </x14:dataValidation>
        <x14:dataValidation type="list" showErrorMessage="1">
          <x14:formula1>
            <xm:f>'Списки категорий'!$E$2:$E$25</xm:f>
          </x14:formula1>
          <xm:sqref>F3:F64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9"/>
  <sheetViews>
    <sheetView workbookViewId="0">
      <selection sqref="A1:E1"/>
    </sheetView>
  </sheetViews>
  <sheetFormatPr defaultColWidth="17.28515625" defaultRowHeight="15.75" customHeight="1" x14ac:dyDescent="0.2"/>
  <cols>
    <col min="1" max="1" width="39.7109375" customWidth="1"/>
    <col min="2" max="3" width="47.5703125" customWidth="1"/>
    <col min="4" max="4" width="23.28515625" customWidth="1"/>
    <col min="5" max="5" width="17" customWidth="1"/>
  </cols>
  <sheetData>
    <row r="1" spans="1:5" ht="50.25" customHeight="1" x14ac:dyDescent="0.2">
      <c r="A1" s="349" t="s">
        <v>8</v>
      </c>
      <c r="B1" s="336"/>
      <c r="C1" s="336"/>
      <c r="D1" s="336"/>
      <c r="E1" s="336"/>
    </row>
    <row r="2" spans="1:5" ht="37.5" customHeight="1" x14ac:dyDescent="0.2">
      <c r="A2" s="32" t="s">
        <v>286</v>
      </c>
      <c r="B2" s="33" t="s">
        <v>306</v>
      </c>
      <c r="C2" s="33" t="s">
        <v>307</v>
      </c>
      <c r="D2" s="34" t="s">
        <v>308</v>
      </c>
      <c r="E2" s="35" t="s">
        <v>314</v>
      </c>
    </row>
    <row r="3" spans="1:5" ht="18.75" customHeight="1" x14ac:dyDescent="0.2">
      <c r="A3" s="32"/>
      <c r="B3" s="33"/>
      <c r="C3" s="33"/>
      <c r="D3" s="34"/>
      <c r="E3" s="35"/>
    </row>
    <row r="4" spans="1:5" ht="18.75" customHeight="1" x14ac:dyDescent="0.3">
      <c r="A4" s="32"/>
      <c r="B4" s="37"/>
      <c r="C4" s="37"/>
      <c r="D4" s="34"/>
      <c r="E4" s="43"/>
    </row>
    <row r="5" spans="1:5" ht="18.75" customHeight="1" x14ac:dyDescent="0.3">
      <c r="A5" s="32"/>
      <c r="B5" s="37"/>
      <c r="C5" s="37"/>
      <c r="D5" s="34"/>
      <c r="E5" s="43"/>
    </row>
    <row r="6" spans="1:5" ht="18.75" customHeight="1" x14ac:dyDescent="0.3">
      <c r="A6" s="32"/>
      <c r="B6" s="37"/>
      <c r="C6" s="37"/>
      <c r="D6" s="34"/>
      <c r="E6" s="43"/>
    </row>
    <row r="7" spans="1:5" ht="18.75" customHeight="1" x14ac:dyDescent="0.3">
      <c r="A7" s="32"/>
      <c r="B7" s="37"/>
      <c r="C7" s="37"/>
      <c r="D7" s="34"/>
      <c r="E7" s="43"/>
    </row>
    <row r="8" spans="1:5" ht="18.75" customHeight="1" x14ac:dyDescent="0.3">
      <c r="A8" s="32"/>
      <c r="B8" s="37"/>
      <c r="C8" s="37"/>
      <c r="D8" s="34"/>
      <c r="E8" s="43"/>
    </row>
    <row r="9" spans="1:5" ht="18.75" customHeight="1" x14ac:dyDescent="0.3">
      <c r="A9" s="32"/>
      <c r="B9" s="37"/>
      <c r="C9" s="37"/>
      <c r="D9" s="34"/>
      <c r="E9" s="43"/>
    </row>
    <row r="10" spans="1:5" ht="18.75" customHeight="1" x14ac:dyDescent="0.3">
      <c r="A10" s="32"/>
      <c r="B10" s="37"/>
      <c r="C10" s="37"/>
      <c r="D10" s="34"/>
      <c r="E10" s="43"/>
    </row>
    <row r="11" spans="1:5" ht="18.75" customHeight="1" x14ac:dyDescent="0.3">
      <c r="A11" s="32"/>
      <c r="B11" s="37"/>
      <c r="C11" s="37"/>
      <c r="D11" s="34"/>
      <c r="E11" s="43"/>
    </row>
    <row r="12" spans="1:5" ht="18.75" customHeight="1" x14ac:dyDescent="0.3">
      <c r="A12" s="32"/>
      <c r="B12" s="37"/>
      <c r="C12" s="37"/>
      <c r="D12" s="34"/>
      <c r="E12" s="43"/>
    </row>
    <row r="13" spans="1:5" ht="18.75" customHeight="1" x14ac:dyDescent="0.3">
      <c r="A13" s="32"/>
      <c r="B13" s="37"/>
      <c r="C13" s="37"/>
      <c r="D13" s="34"/>
      <c r="E13" s="43"/>
    </row>
    <row r="14" spans="1:5" ht="18.75" customHeight="1" x14ac:dyDescent="0.3">
      <c r="A14" s="32"/>
      <c r="B14" s="37"/>
      <c r="C14" s="37"/>
      <c r="D14" s="34"/>
      <c r="E14" s="43"/>
    </row>
    <row r="15" spans="1:5" ht="18.75" customHeight="1" x14ac:dyDescent="0.3">
      <c r="A15" s="32"/>
      <c r="B15" s="37"/>
      <c r="C15" s="37"/>
      <c r="D15" s="34"/>
      <c r="E15" s="43"/>
    </row>
    <row r="16" spans="1:5" ht="18.75" customHeight="1" x14ac:dyDescent="0.3">
      <c r="A16" s="32"/>
      <c r="B16" s="37"/>
      <c r="C16" s="37"/>
      <c r="D16" s="34"/>
      <c r="E16" s="43"/>
    </row>
    <row r="17" spans="1:5" ht="18.75" customHeight="1" x14ac:dyDescent="0.3">
      <c r="A17" s="32"/>
      <c r="B17" s="37"/>
      <c r="C17" s="37"/>
      <c r="D17" s="34"/>
      <c r="E17" s="43"/>
    </row>
    <row r="18" spans="1:5" ht="18.75" customHeight="1" x14ac:dyDescent="0.3">
      <c r="A18" s="32"/>
      <c r="B18" s="37"/>
      <c r="C18" s="37"/>
      <c r="D18" s="34"/>
      <c r="E18" s="43"/>
    </row>
    <row r="19" spans="1:5" ht="18.75" customHeight="1" x14ac:dyDescent="0.3">
      <c r="A19" s="32"/>
      <c r="B19" s="37"/>
      <c r="C19" s="37"/>
      <c r="D19" s="34"/>
      <c r="E19" s="43"/>
    </row>
    <row r="20" spans="1:5" ht="18.75" customHeight="1" x14ac:dyDescent="0.3">
      <c r="A20" s="32"/>
      <c r="B20" s="37"/>
      <c r="C20" s="37"/>
      <c r="D20" s="34"/>
      <c r="E20" s="43"/>
    </row>
    <row r="21" spans="1:5" ht="18.75" customHeight="1" x14ac:dyDescent="0.3">
      <c r="A21" s="32"/>
      <c r="B21" s="37"/>
      <c r="C21" s="37"/>
      <c r="D21" s="34"/>
      <c r="E21" s="43"/>
    </row>
    <row r="22" spans="1:5" ht="18.75" customHeight="1" x14ac:dyDescent="0.3">
      <c r="A22" s="32"/>
      <c r="B22" s="37"/>
      <c r="C22" s="37"/>
      <c r="D22" s="34"/>
      <c r="E22" s="43"/>
    </row>
    <row r="23" spans="1:5" ht="18.75" customHeight="1" x14ac:dyDescent="0.3">
      <c r="A23" s="32"/>
      <c r="B23" s="37"/>
      <c r="C23" s="37"/>
      <c r="D23" s="34"/>
      <c r="E23" s="43"/>
    </row>
    <row r="24" spans="1:5" ht="18.75" customHeight="1" x14ac:dyDescent="0.3">
      <c r="A24" s="32"/>
      <c r="B24" s="37"/>
      <c r="C24" s="37"/>
      <c r="D24" s="34"/>
      <c r="E24" s="43"/>
    </row>
    <row r="25" spans="1:5" ht="18.75" customHeight="1" x14ac:dyDescent="0.3">
      <c r="A25" s="32"/>
      <c r="B25" s="37"/>
      <c r="C25" s="37"/>
      <c r="D25" s="34"/>
      <c r="E25" s="43"/>
    </row>
    <row r="26" spans="1:5" ht="18.75" customHeight="1" x14ac:dyDescent="0.3">
      <c r="A26" s="32"/>
      <c r="B26" s="37"/>
      <c r="C26" s="37"/>
      <c r="D26" s="34"/>
      <c r="E26" s="43"/>
    </row>
    <row r="27" spans="1:5" ht="18.75" customHeight="1" x14ac:dyDescent="0.3">
      <c r="A27" s="32"/>
      <c r="B27" s="37"/>
      <c r="C27" s="37"/>
      <c r="D27" s="34"/>
      <c r="E27" s="43"/>
    </row>
    <row r="28" spans="1:5" ht="18.75" customHeight="1" x14ac:dyDescent="0.3">
      <c r="A28" s="32"/>
      <c r="B28" s="37"/>
      <c r="C28" s="37"/>
      <c r="D28" s="34"/>
      <c r="E28" s="43"/>
    </row>
    <row r="29" spans="1:5" ht="18.75" customHeight="1" x14ac:dyDescent="0.3">
      <c r="A29" s="32"/>
      <c r="B29" s="37"/>
      <c r="C29" s="37"/>
      <c r="D29" s="34"/>
      <c r="E29" s="43"/>
    </row>
    <row r="30" spans="1:5" ht="18.75" customHeight="1" x14ac:dyDescent="0.3">
      <c r="A30" s="32"/>
      <c r="B30" s="37"/>
      <c r="C30" s="37"/>
      <c r="D30" s="34"/>
      <c r="E30" s="43"/>
    </row>
    <row r="31" spans="1:5" ht="18.75" customHeight="1" x14ac:dyDescent="0.3">
      <c r="A31" s="32"/>
      <c r="B31" s="37"/>
      <c r="C31" s="37"/>
      <c r="D31" s="34"/>
      <c r="E31" s="43"/>
    </row>
    <row r="32" spans="1:5" ht="18.75" customHeight="1" x14ac:dyDescent="0.3">
      <c r="A32" s="32"/>
      <c r="B32" s="37"/>
      <c r="C32" s="37"/>
      <c r="D32" s="34"/>
      <c r="E32" s="43"/>
    </row>
    <row r="33" spans="1:5" ht="18.75" customHeight="1" x14ac:dyDescent="0.3">
      <c r="A33" s="32"/>
      <c r="B33" s="37"/>
      <c r="C33" s="37"/>
      <c r="D33" s="34"/>
      <c r="E33" s="43"/>
    </row>
    <row r="34" spans="1:5" ht="18.75" customHeight="1" x14ac:dyDescent="0.3">
      <c r="A34" s="32"/>
      <c r="B34" s="37"/>
      <c r="C34" s="37"/>
      <c r="D34" s="34"/>
      <c r="E34" s="43"/>
    </row>
    <row r="35" spans="1:5" ht="18.75" customHeight="1" x14ac:dyDescent="0.3">
      <c r="A35" s="32"/>
      <c r="B35" s="37"/>
      <c r="C35" s="37"/>
      <c r="D35" s="34"/>
      <c r="E35" s="43"/>
    </row>
    <row r="36" spans="1:5" ht="18.75" customHeight="1" x14ac:dyDescent="0.3">
      <c r="A36" s="32"/>
      <c r="B36" s="37"/>
      <c r="C36" s="37"/>
      <c r="D36" s="34"/>
      <c r="E36" s="43"/>
    </row>
    <row r="37" spans="1:5" ht="18.75" customHeight="1" x14ac:dyDescent="0.3">
      <c r="A37" s="32"/>
      <c r="B37" s="37"/>
      <c r="C37" s="37"/>
      <c r="D37" s="34"/>
      <c r="E37" s="43"/>
    </row>
    <row r="38" spans="1:5" ht="18.75" customHeight="1" x14ac:dyDescent="0.3">
      <c r="A38" s="32"/>
      <c r="B38" s="37"/>
      <c r="C38" s="37"/>
      <c r="D38" s="34"/>
      <c r="E38" s="43"/>
    </row>
    <row r="39" spans="1:5" ht="18.75" customHeight="1" x14ac:dyDescent="0.3">
      <c r="A39" s="32"/>
      <c r="B39" s="37"/>
      <c r="C39" s="37"/>
      <c r="D39" s="34"/>
      <c r="E39" s="43"/>
    </row>
    <row r="40" spans="1:5" ht="18.75" customHeight="1" x14ac:dyDescent="0.3">
      <c r="A40" s="32"/>
      <c r="B40" s="37"/>
      <c r="C40" s="37"/>
      <c r="D40" s="34"/>
      <c r="E40" s="43"/>
    </row>
    <row r="41" spans="1:5" ht="18.75" customHeight="1" x14ac:dyDescent="0.3">
      <c r="A41" s="32"/>
      <c r="B41" s="37"/>
      <c r="C41" s="37"/>
      <c r="D41" s="34"/>
      <c r="E41" s="43"/>
    </row>
    <row r="42" spans="1:5" ht="18.75" customHeight="1" x14ac:dyDescent="0.3">
      <c r="A42" s="32"/>
      <c r="B42" s="37"/>
      <c r="C42" s="37"/>
      <c r="D42" s="34"/>
      <c r="E42" s="43"/>
    </row>
    <row r="43" spans="1:5" ht="18.75" customHeight="1" x14ac:dyDescent="0.3">
      <c r="A43" s="32"/>
      <c r="B43" s="37"/>
      <c r="C43" s="37"/>
      <c r="D43" s="34"/>
      <c r="E43" s="43"/>
    </row>
    <row r="44" spans="1:5" ht="18.75" customHeight="1" x14ac:dyDescent="0.3">
      <c r="A44" s="32"/>
      <c r="B44" s="37"/>
      <c r="C44" s="37"/>
      <c r="D44" s="34"/>
      <c r="E44" s="43"/>
    </row>
    <row r="45" spans="1:5" ht="18.75" customHeight="1" x14ac:dyDescent="0.3">
      <c r="A45" s="32"/>
      <c r="B45" s="37"/>
      <c r="C45" s="37"/>
      <c r="D45" s="34"/>
      <c r="E45" s="43"/>
    </row>
    <row r="46" spans="1:5" ht="18.75" customHeight="1" x14ac:dyDescent="0.3">
      <c r="A46" s="32"/>
      <c r="B46" s="37"/>
      <c r="C46" s="37"/>
      <c r="D46" s="34"/>
      <c r="E46" s="43"/>
    </row>
    <row r="47" spans="1:5" ht="18.75" customHeight="1" x14ac:dyDescent="0.3">
      <c r="A47" s="32"/>
      <c r="B47" s="37"/>
      <c r="C47" s="37"/>
      <c r="D47" s="34"/>
      <c r="E47" s="43"/>
    </row>
    <row r="48" spans="1:5" ht="18.75" customHeight="1" x14ac:dyDescent="0.3">
      <c r="A48" s="32"/>
      <c r="B48" s="37"/>
      <c r="C48" s="37"/>
      <c r="D48" s="34"/>
      <c r="E48" s="43"/>
    </row>
    <row r="49" spans="1:5" ht="18.75" customHeight="1" x14ac:dyDescent="0.3">
      <c r="A49" s="32"/>
      <c r="B49" s="37"/>
      <c r="C49" s="37"/>
      <c r="D49" s="34"/>
      <c r="E49" s="43"/>
    </row>
    <row r="50" spans="1:5" ht="18.75" customHeight="1" x14ac:dyDescent="0.3">
      <c r="A50" s="32"/>
      <c r="B50" s="37"/>
      <c r="C50" s="37"/>
      <c r="D50" s="34"/>
      <c r="E50" s="43"/>
    </row>
    <row r="51" spans="1:5" ht="18.75" customHeight="1" x14ac:dyDescent="0.3">
      <c r="A51" s="32"/>
      <c r="B51" s="37"/>
      <c r="C51" s="37"/>
      <c r="D51" s="34"/>
      <c r="E51" s="43"/>
    </row>
    <row r="52" spans="1:5" ht="18.75" customHeight="1" x14ac:dyDescent="0.3">
      <c r="A52" s="32"/>
      <c r="B52" s="37"/>
      <c r="C52" s="37"/>
      <c r="D52" s="34"/>
      <c r="E52" s="43"/>
    </row>
    <row r="53" spans="1:5" ht="18.75" customHeight="1" x14ac:dyDescent="0.3">
      <c r="A53" s="32"/>
      <c r="B53" s="37"/>
      <c r="C53" s="37"/>
      <c r="D53" s="34"/>
      <c r="E53" s="43"/>
    </row>
    <row r="54" spans="1:5" ht="18.75" customHeight="1" x14ac:dyDescent="0.3">
      <c r="A54" s="32"/>
      <c r="B54" s="37"/>
      <c r="C54" s="37"/>
      <c r="D54" s="34"/>
      <c r="E54" s="43"/>
    </row>
    <row r="55" spans="1:5" ht="18.75" customHeight="1" x14ac:dyDescent="0.3">
      <c r="A55" s="32"/>
      <c r="B55" s="37"/>
      <c r="C55" s="37"/>
      <c r="D55" s="34"/>
      <c r="E55" s="43"/>
    </row>
    <row r="56" spans="1:5" ht="18.75" customHeight="1" x14ac:dyDescent="0.3">
      <c r="A56" s="32"/>
      <c r="B56" s="37"/>
      <c r="C56" s="37"/>
      <c r="D56" s="34"/>
      <c r="E56" s="43"/>
    </row>
    <row r="57" spans="1:5" ht="18.75" customHeight="1" x14ac:dyDescent="0.3">
      <c r="A57" s="32"/>
      <c r="B57" s="37"/>
      <c r="C57" s="37"/>
      <c r="D57" s="34"/>
      <c r="E57" s="43"/>
    </row>
    <row r="58" spans="1:5" ht="18.75" customHeight="1" x14ac:dyDescent="0.3">
      <c r="A58" s="32"/>
      <c r="B58" s="37"/>
      <c r="C58" s="37"/>
      <c r="D58" s="34"/>
      <c r="E58" s="43"/>
    </row>
    <row r="59" spans="1:5" ht="18.75" customHeight="1" x14ac:dyDescent="0.3">
      <c r="A59" s="32"/>
      <c r="B59" s="37"/>
      <c r="C59" s="37"/>
      <c r="D59" s="34"/>
      <c r="E59" s="43"/>
    </row>
    <row r="60" spans="1:5" ht="18.75" customHeight="1" x14ac:dyDescent="0.3">
      <c r="A60" s="32"/>
      <c r="B60" s="37"/>
      <c r="C60" s="37"/>
      <c r="D60" s="34"/>
      <c r="E60" s="43"/>
    </row>
    <row r="61" spans="1:5" ht="18.75" customHeight="1" x14ac:dyDescent="0.3">
      <c r="A61" s="32"/>
      <c r="B61" s="37"/>
      <c r="C61" s="37"/>
      <c r="D61" s="34"/>
      <c r="E61" s="43"/>
    </row>
    <row r="62" spans="1:5" ht="18.75" customHeight="1" x14ac:dyDescent="0.3">
      <c r="A62" s="32"/>
      <c r="B62" s="37"/>
      <c r="C62" s="37"/>
      <c r="D62" s="34"/>
      <c r="E62" s="43"/>
    </row>
    <row r="63" spans="1:5" ht="18.75" customHeight="1" x14ac:dyDescent="0.3">
      <c r="A63" s="32"/>
      <c r="B63" s="37"/>
      <c r="C63" s="37"/>
      <c r="D63" s="34"/>
      <c r="E63" s="43"/>
    </row>
    <row r="64" spans="1:5" ht="18.75" customHeight="1" x14ac:dyDescent="0.3">
      <c r="A64" s="32"/>
      <c r="B64" s="37"/>
      <c r="C64" s="37"/>
      <c r="D64" s="34"/>
      <c r="E64" s="43"/>
    </row>
    <row r="65" spans="1:5" ht="18.75" customHeight="1" x14ac:dyDescent="0.3">
      <c r="A65" s="32"/>
      <c r="B65" s="37"/>
      <c r="C65" s="37"/>
      <c r="D65" s="34"/>
      <c r="E65" s="43"/>
    </row>
    <row r="66" spans="1:5" ht="18.75" customHeight="1" x14ac:dyDescent="0.3">
      <c r="A66" s="32"/>
      <c r="B66" s="37"/>
      <c r="C66" s="37"/>
      <c r="D66" s="34"/>
      <c r="E66" s="43"/>
    </row>
    <row r="67" spans="1:5" ht="18.75" customHeight="1" x14ac:dyDescent="0.3">
      <c r="A67" s="32"/>
      <c r="B67" s="37"/>
      <c r="C67" s="37"/>
      <c r="D67" s="34"/>
      <c r="E67" s="43"/>
    </row>
    <row r="68" spans="1:5" ht="18.75" customHeight="1" x14ac:dyDescent="0.3">
      <c r="A68" s="32"/>
      <c r="B68" s="37"/>
      <c r="C68" s="37"/>
      <c r="D68" s="34"/>
      <c r="E68" s="43"/>
    </row>
    <row r="69" spans="1:5" ht="18.75" customHeight="1" x14ac:dyDescent="0.3">
      <c r="A69" s="32"/>
      <c r="B69" s="37"/>
      <c r="C69" s="37"/>
      <c r="D69" s="34"/>
      <c r="E69" s="43"/>
    </row>
    <row r="70" spans="1:5" ht="18.75" customHeight="1" x14ac:dyDescent="0.3">
      <c r="A70" s="32"/>
      <c r="B70" s="37"/>
      <c r="C70" s="37"/>
      <c r="D70" s="34"/>
      <c r="E70" s="43"/>
    </row>
    <row r="71" spans="1:5" ht="18.75" customHeight="1" x14ac:dyDescent="0.3">
      <c r="A71" s="32"/>
      <c r="B71" s="37"/>
      <c r="C71" s="37"/>
      <c r="D71" s="34"/>
      <c r="E71" s="43"/>
    </row>
    <row r="72" spans="1:5" ht="18.75" customHeight="1" x14ac:dyDescent="0.3">
      <c r="A72" s="32"/>
      <c r="B72" s="37"/>
      <c r="C72" s="37"/>
      <c r="D72" s="34"/>
      <c r="E72" s="43"/>
    </row>
    <row r="73" spans="1:5" ht="18.75" customHeight="1" x14ac:dyDescent="0.3">
      <c r="A73" s="32"/>
      <c r="B73" s="37"/>
      <c r="C73" s="37"/>
      <c r="D73" s="34"/>
      <c r="E73" s="43"/>
    </row>
    <row r="74" spans="1:5" ht="18.75" customHeight="1" x14ac:dyDescent="0.3">
      <c r="A74" s="32"/>
      <c r="B74" s="37"/>
      <c r="C74" s="37"/>
      <c r="D74" s="34"/>
      <c r="E74" s="43"/>
    </row>
    <row r="75" spans="1:5" ht="18.75" customHeight="1" x14ac:dyDescent="0.3">
      <c r="A75" s="32"/>
      <c r="B75" s="37"/>
      <c r="C75" s="37"/>
      <c r="D75" s="34"/>
      <c r="E75" s="43"/>
    </row>
    <row r="76" spans="1:5" ht="18.75" customHeight="1" x14ac:dyDescent="0.3">
      <c r="A76" s="32"/>
      <c r="B76" s="37"/>
      <c r="C76" s="37"/>
      <c r="D76" s="34"/>
      <c r="E76" s="43"/>
    </row>
    <row r="77" spans="1:5" ht="18.75" customHeight="1" x14ac:dyDescent="0.3">
      <c r="A77" s="32"/>
      <c r="B77" s="37"/>
      <c r="C77" s="37"/>
      <c r="D77" s="34"/>
      <c r="E77" s="43"/>
    </row>
    <row r="78" spans="1:5" ht="18.75" customHeight="1" x14ac:dyDescent="0.3">
      <c r="A78" s="32"/>
      <c r="B78" s="37"/>
      <c r="C78" s="37"/>
      <c r="D78" s="34"/>
      <c r="E78" s="43"/>
    </row>
    <row r="79" spans="1:5" ht="18.75" customHeight="1" x14ac:dyDescent="0.3">
      <c r="A79" s="32"/>
      <c r="B79" s="37"/>
      <c r="C79" s="37"/>
      <c r="D79" s="34"/>
      <c r="E79" s="43"/>
    </row>
    <row r="80" spans="1:5" ht="18.75" customHeight="1" x14ac:dyDescent="0.3">
      <c r="A80" s="32"/>
      <c r="B80" s="37"/>
      <c r="C80" s="37"/>
      <c r="D80" s="34"/>
      <c r="E80" s="43"/>
    </row>
    <row r="81" spans="1:5" ht="18.75" customHeight="1" x14ac:dyDescent="0.3">
      <c r="A81" s="32"/>
      <c r="B81" s="37"/>
      <c r="C81" s="37"/>
      <c r="D81" s="34"/>
      <c r="E81" s="43"/>
    </row>
    <row r="82" spans="1:5" ht="18.75" customHeight="1" x14ac:dyDescent="0.3">
      <c r="A82" s="32"/>
      <c r="B82" s="37"/>
      <c r="C82" s="37"/>
      <c r="D82" s="34"/>
      <c r="E82" s="43"/>
    </row>
    <row r="83" spans="1:5" ht="18.75" customHeight="1" x14ac:dyDescent="0.3">
      <c r="A83" s="32"/>
      <c r="B83" s="37"/>
      <c r="C83" s="37"/>
      <c r="D83" s="34"/>
      <c r="E83" s="43"/>
    </row>
    <row r="84" spans="1:5" ht="18.75" customHeight="1" x14ac:dyDescent="0.3">
      <c r="A84" s="32"/>
      <c r="B84" s="37"/>
      <c r="C84" s="37"/>
      <c r="D84" s="34"/>
      <c r="E84" s="43"/>
    </row>
    <row r="85" spans="1:5" ht="18.75" customHeight="1" x14ac:dyDescent="0.3">
      <c r="A85" s="32"/>
      <c r="B85" s="37"/>
      <c r="C85" s="37"/>
      <c r="D85" s="34"/>
      <c r="E85" s="43"/>
    </row>
    <row r="86" spans="1:5" ht="18.75" customHeight="1" x14ac:dyDescent="0.3">
      <c r="A86" s="32"/>
      <c r="B86" s="37"/>
      <c r="C86" s="37"/>
      <c r="D86" s="34"/>
      <c r="E86" s="43"/>
    </row>
    <row r="87" spans="1:5" ht="18.75" customHeight="1" x14ac:dyDescent="0.3">
      <c r="A87" s="32"/>
      <c r="B87" s="37"/>
      <c r="C87" s="37"/>
      <c r="D87" s="34"/>
      <c r="E87" s="43"/>
    </row>
    <row r="88" spans="1:5" ht="18.75" customHeight="1" x14ac:dyDescent="0.3">
      <c r="A88" s="32"/>
      <c r="B88" s="37"/>
      <c r="C88" s="37"/>
      <c r="D88" s="34"/>
      <c r="E88" s="43"/>
    </row>
    <row r="89" spans="1:5" ht="18.75" customHeight="1" x14ac:dyDescent="0.3">
      <c r="A89" s="32"/>
      <c r="B89" s="37"/>
      <c r="C89" s="37"/>
      <c r="D89" s="34"/>
      <c r="E89" s="43"/>
    </row>
    <row r="90" spans="1:5" ht="18.75" customHeight="1" x14ac:dyDescent="0.3">
      <c r="A90" s="32"/>
      <c r="B90" s="37"/>
      <c r="C90" s="37"/>
      <c r="D90" s="34"/>
      <c r="E90" s="43"/>
    </row>
    <row r="91" spans="1:5" ht="18.75" customHeight="1" x14ac:dyDescent="0.3">
      <c r="A91" s="32"/>
      <c r="B91" s="37"/>
      <c r="C91" s="37"/>
      <c r="D91" s="34"/>
      <c r="E91" s="43"/>
    </row>
    <row r="92" spans="1:5" ht="18.75" customHeight="1" x14ac:dyDescent="0.3">
      <c r="A92" s="32"/>
      <c r="B92" s="37"/>
      <c r="C92" s="37"/>
      <c r="D92" s="34"/>
      <c r="E92" s="43"/>
    </row>
    <row r="93" spans="1:5" ht="18.75" customHeight="1" x14ac:dyDescent="0.3">
      <c r="A93" s="32"/>
      <c r="B93" s="37"/>
      <c r="C93" s="37"/>
      <c r="D93" s="34"/>
      <c r="E93" s="43"/>
    </row>
    <row r="94" spans="1:5" ht="18.75" customHeight="1" x14ac:dyDescent="0.3">
      <c r="A94" s="32"/>
      <c r="B94" s="37"/>
      <c r="C94" s="37"/>
      <c r="D94" s="34"/>
      <c r="E94" s="43"/>
    </row>
    <row r="95" spans="1:5" ht="18.75" customHeight="1" x14ac:dyDescent="0.3">
      <c r="A95" s="32"/>
      <c r="B95" s="37"/>
      <c r="C95" s="37"/>
      <c r="D95" s="34"/>
      <c r="E95" s="43"/>
    </row>
    <row r="96" spans="1:5" ht="18.75" customHeight="1" x14ac:dyDescent="0.3">
      <c r="A96" s="32"/>
      <c r="B96" s="37"/>
      <c r="C96" s="37"/>
      <c r="D96" s="34"/>
      <c r="E96" s="43"/>
    </row>
    <row r="97" spans="1:5" ht="18.75" customHeight="1" x14ac:dyDescent="0.3">
      <c r="A97" s="32"/>
      <c r="B97" s="37"/>
      <c r="C97" s="37"/>
      <c r="D97" s="34"/>
      <c r="E97" s="43"/>
    </row>
    <row r="98" spans="1:5" ht="18.75" customHeight="1" x14ac:dyDescent="0.3">
      <c r="A98" s="32"/>
      <c r="B98" s="37"/>
      <c r="C98" s="37"/>
      <c r="D98" s="34"/>
      <c r="E98" s="43"/>
    </row>
    <row r="99" spans="1:5" ht="18.75" customHeight="1" x14ac:dyDescent="0.3">
      <c r="A99" s="32"/>
      <c r="B99" s="37"/>
      <c r="C99" s="37"/>
      <c r="D99" s="34"/>
      <c r="E99" s="43"/>
    </row>
    <row r="100" spans="1:5" ht="18.75" customHeight="1" x14ac:dyDescent="0.3">
      <c r="A100" s="32"/>
      <c r="B100" s="37"/>
      <c r="C100" s="37"/>
      <c r="D100" s="34"/>
      <c r="E100" s="43"/>
    </row>
    <row r="101" spans="1:5" ht="18.75" customHeight="1" x14ac:dyDescent="0.3">
      <c r="A101" s="32"/>
      <c r="B101" s="37"/>
      <c r="C101" s="37"/>
      <c r="D101" s="34"/>
      <c r="E101" s="43"/>
    </row>
    <row r="102" spans="1:5" ht="18.75" customHeight="1" x14ac:dyDescent="0.3">
      <c r="A102" s="32"/>
      <c r="B102" s="37"/>
      <c r="C102" s="37"/>
      <c r="D102" s="34"/>
      <c r="E102" s="43"/>
    </row>
    <row r="103" spans="1:5" ht="18.75" customHeight="1" x14ac:dyDescent="0.3">
      <c r="A103" s="32"/>
      <c r="B103" s="37"/>
      <c r="C103" s="37"/>
      <c r="D103" s="34"/>
      <c r="E103" s="43"/>
    </row>
    <row r="104" spans="1:5" ht="18.75" customHeight="1" x14ac:dyDescent="0.3">
      <c r="A104" s="32"/>
      <c r="B104" s="37"/>
      <c r="C104" s="37"/>
      <c r="D104" s="34"/>
      <c r="E104" s="43"/>
    </row>
    <row r="105" spans="1:5" ht="18.75" customHeight="1" x14ac:dyDescent="0.3">
      <c r="A105" s="32"/>
      <c r="B105" s="37"/>
      <c r="C105" s="37"/>
      <c r="D105" s="34"/>
      <c r="E105" s="43"/>
    </row>
    <row r="106" spans="1:5" ht="18.75" customHeight="1" x14ac:dyDescent="0.3">
      <c r="A106" s="32"/>
      <c r="B106" s="37"/>
      <c r="C106" s="37"/>
      <c r="D106" s="34"/>
      <c r="E106" s="43"/>
    </row>
    <row r="107" spans="1:5" ht="18.75" customHeight="1" x14ac:dyDescent="0.3">
      <c r="A107" s="32"/>
      <c r="B107" s="37"/>
      <c r="C107" s="37"/>
      <c r="D107" s="34"/>
      <c r="E107" s="43"/>
    </row>
    <row r="108" spans="1:5" ht="18.75" customHeight="1" x14ac:dyDescent="0.3">
      <c r="A108" s="32"/>
      <c r="B108" s="37"/>
      <c r="C108" s="37"/>
      <c r="D108" s="34"/>
      <c r="E108" s="43"/>
    </row>
    <row r="109" spans="1:5" ht="18.75" customHeight="1" x14ac:dyDescent="0.3">
      <c r="A109" s="32"/>
      <c r="B109" s="37"/>
      <c r="C109" s="37"/>
      <c r="D109" s="34"/>
      <c r="E109" s="43"/>
    </row>
    <row r="110" spans="1:5" ht="18.75" customHeight="1" x14ac:dyDescent="0.3">
      <c r="A110" s="32"/>
      <c r="B110" s="37"/>
      <c r="C110" s="37"/>
      <c r="D110" s="34"/>
      <c r="E110" s="43"/>
    </row>
    <row r="111" spans="1:5" ht="18.75" customHeight="1" x14ac:dyDescent="0.3">
      <c r="A111" s="32"/>
      <c r="B111" s="37"/>
      <c r="C111" s="37"/>
      <c r="D111" s="34"/>
      <c r="E111" s="43"/>
    </row>
    <row r="112" spans="1:5" ht="18.75" customHeight="1" x14ac:dyDescent="0.3">
      <c r="A112" s="32"/>
      <c r="B112" s="37"/>
      <c r="C112" s="37"/>
      <c r="D112" s="34"/>
      <c r="E112" s="43"/>
    </row>
    <row r="113" spans="1:5" ht="18.75" customHeight="1" x14ac:dyDescent="0.3">
      <c r="A113" s="32"/>
      <c r="B113" s="37"/>
      <c r="C113" s="37"/>
      <c r="D113" s="34"/>
      <c r="E113" s="43"/>
    </row>
    <row r="114" spans="1:5" ht="18.75" customHeight="1" x14ac:dyDescent="0.3">
      <c r="A114" s="32"/>
      <c r="B114" s="37"/>
      <c r="C114" s="37"/>
      <c r="D114" s="34"/>
      <c r="E114" s="43"/>
    </row>
    <row r="115" spans="1:5" ht="18.75" customHeight="1" x14ac:dyDescent="0.3">
      <c r="A115" s="32"/>
      <c r="B115" s="37"/>
      <c r="C115" s="37"/>
      <c r="D115" s="34"/>
      <c r="E115" s="43"/>
    </row>
    <row r="116" spans="1:5" ht="18.75" customHeight="1" x14ac:dyDescent="0.3">
      <c r="A116" s="32"/>
      <c r="B116" s="37"/>
      <c r="C116" s="37"/>
      <c r="D116" s="34"/>
      <c r="E116" s="43"/>
    </row>
    <row r="117" spans="1:5" ht="18.75" customHeight="1" x14ac:dyDescent="0.3">
      <c r="A117" s="32"/>
      <c r="B117" s="37"/>
      <c r="C117" s="37"/>
      <c r="D117" s="34"/>
      <c r="E117" s="43"/>
    </row>
    <row r="118" spans="1:5" ht="18.75" customHeight="1" x14ac:dyDescent="0.3">
      <c r="A118" s="32"/>
      <c r="B118" s="37"/>
      <c r="C118" s="37"/>
      <c r="D118" s="34"/>
      <c r="E118" s="43"/>
    </row>
    <row r="119" spans="1:5" ht="18.75" customHeight="1" x14ac:dyDescent="0.3">
      <c r="A119" s="32"/>
      <c r="B119" s="37"/>
      <c r="C119" s="37"/>
      <c r="D119" s="34"/>
      <c r="E119" s="43"/>
    </row>
    <row r="120" spans="1:5" ht="18.75" customHeight="1" x14ac:dyDescent="0.3">
      <c r="A120" s="32"/>
      <c r="B120" s="37"/>
      <c r="C120" s="37"/>
      <c r="D120" s="34"/>
      <c r="E120" s="43"/>
    </row>
    <row r="121" spans="1:5" ht="18.75" customHeight="1" x14ac:dyDescent="0.3">
      <c r="A121" s="32"/>
      <c r="B121" s="37"/>
      <c r="C121" s="37"/>
      <c r="D121" s="34"/>
      <c r="E121" s="43"/>
    </row>
    <row r="122" spans="1:5" ht="18.75" customHeight="1" x14ac:dyDescent="0.3">
      <c r="A122" s="32"/>
      <c r="B122" s="37"/>
      <c r="C122" s="37"/>
      <c r="D122" s="34"/>
      <c r="E122" s="43"/>
    </row>
    <row r="123" spans="1:5" ht="18.75" customHeight="1" x14ac:dyDescent="0.3">
      <c r="A123" s="32"/>
      <c r="B123" s="37"/>
      <c r="C123" s="37"/>
      <c r="D123" s="34"/>
      <c r="E123" s="43"/>
    </row>
    <row r="124" spans="1:5" ht="18.75" customHeight="1" x14ac:dyDescent="0.3">
      <c r="A124" s="32"/>
      <c r="B124" s="37"/>
      <c r="C124" s="37"/>
      <c r="D124" s="34"/>
      <c r="E124" s="43"/>
    </row>
    <row r="125" spans="1:5" ht="18.75" customHeight="1" x14ac:dyDescent="0.3">
      <c r="A125" s="32"/>
      <c r="B125" s="37"/>
      <c r="C125" s="37"/>
      <c r="D125" s="34"/>
      <c r="E125" s="43"/>
    </row>
    <row r="126" spans="1:5" ht="18.75" customHeight="1" x14ac:dyDescent="0.3">
      <c r="A126" s="32"/>
      <c r="B126" s="37"/>
      <c r="C126" s="37"/>
      <c r="D126" s="34"/>
      <c r="E126" s="43"/>
    </row>
    <row r="127" spans="1:5" ht="18.75" customHeight="1" x14ac:dyDescent="0.3">
      <c r="A127" s="32"/>
      <c r="B127" s="37"/>
      <c r="C127" s="37"/>
      <c r="D127" s="34"/>
      <c r="E127" s="43"/>
    </row>
    <row r="128" spans="1:5" ht="18.75" customHeight="1" x14ac:dyDescent="0.3">
      <c r="A128" s="32"/>
      <c r="B128" s="37"/>
      <c r="C128" s="37"/>
      <c r="D128" s="34"/>
      <c r="E128" s="43"/>
    </row>
    <row r="129" spans="1:5" ht="18.75" customHeight="1" x14ac:dyDescent="0.3">
      <c r="A129" s="32"/>
      <c r="B129" s="37"/>
      <c r="C129" s="37"/>
      <c r="D129" s="34"/>
      <c r="E129" s="43"/>
    </row>
    <row r="130" spans="1:5" ht="18.75" customHeight="1" x14ac:dyDescent="0.3">
      <c r="A130" s="32"/>
      <c r="B130" s="37"/>
      <c r="C130" s="37"/>
      <c r="D130" s="34"/>
      <c r="E130" s="43"/>
    </row>
    <row r="131" spans="1:5" ht="18.75" customHeight="1" x14ac:dyDescent="0.3">
      <c r="A131" s="32"/>
      <c r="B131" s="37"/>
      <c r="C131" s="37"/>
      <c r="D131" s="34"/>
      <c r="E131" s="43"/>
    </row>
    <row r="132" spans="1:5" ht="18.75" customHeight="1" x14ac:dyDescent="0.3">
      <c r="A132" s="32"/>
      <c r="B132" s="37"/>
      <c r="C132" s="37"/>
      <c r="D132" s="34"/>
      <c r="E132" s="43"/>
    </row>
    <row r="133" spans="1:5" ht="18.75" customHeight="1" x14ac:dyDescent="0.3">
      <c r="A133" s="32"/>
      <c r="B133" s="37"/>
      <c r="C133" s="37"/>
      <c r="D133" s="34"/>
      <c r="E133" s="43"/>
    </row>
    <row r="134" spans="1:5" ht="18.75" customHeight="1" x14ac:dyDescent="0.3">
      <c r="A134" s="32"/>
      <c r="B134" s="37"/>
      <c r="C134" s="37"/>
      <c r="D134" s="34"/>
      <c r="E134" s="43"/>
    </row>
    <row r="135" spans="1:5" ht="18.75" customHeight="1" x14ac:dyDescent="0.3">
      <c r="A135" s="32"/>
      <c r="B135" s="37"/>
      <c r="C135" s="37"/>
      <c r="D135" s="34"/>
      <c r="E135" s="43"/>
    </row>
    <row r="136" spans="1:5" ht="18.75" customHeight="1" x14ac:dyDescent="0.3">
      <c r="A136" s="32"/>
      <c r="B136" s="37"/>
      <c r="C136" s="37"/>
      <c r="D136" s="34"/>
      <c r="E136" s="43"/>
    </row>
    <row r="137" spans="1:5" ht="18.75" customHeight="1" x14ac:dyDescent="0.3">
      <c r="A137" s="32"/>
      <c r="B137" s="37"/>
      <c r="C137" s="37"/>
      <c r="D137" s="34"/>
      <c r="E137" s="43"/>
    </row>
    <row r="138" spans="1:5" ht="18.75" customHeight="1" x14ac:dyDescent="0.3">
      <c r="A138" s="32"/>
      <c r="B138" s="37"/>
      <c r="C138" s="37"/>
      <c r="D138" s="34"/>
      <c r="E138" s="43"/>
    </row>
    <row r="139" spans="1:5" ht="18.75" customHeight="1" x14ac:dyDescent="0.3">
      <c r="A139" s="32"/>
      <c r="B139" s="37"/>
      <c r="C139" s="37"/>
      <c r="D139" s="34"/>
      <c r="E139" s="43"/>
    </row>
    <row r="140" spans="1:5" ht="18.75" customHeight="1" x14ac:dyDescent="0.3">
      <c r="A140" s="32"/>
      <c r="B140" s="37"/>
      <c r="C140" s="37"/>
      <c r="D140" s="34"/>
      <c r="E140" s="43"/>
    </row>
    <row r="141" spans="1:5" ht="18.75" customHeight="1" x14ac:dyDescent="0.3">
      <c r="A141" s="32"/>
      <c r="B141" s="37"/>
      <c r="C141" s="37"/>
      <c r="D141" s="34"/>
      <c r="E141" s="43"/>
    </row>
    <row r="142" spans="1:5" ht="18.75" customHeight="1" x14ac:dyDescent="0.3">
      <c r="A142" s="32"/>
      <c r="B142" s="37"/>
      <c r="C142" s="37"/>
      <c r="D142" s="34"/>
      <c r="E142" s="43"/>
    </row>
    <row r="143" spans="1:5" ht="18.75" customHeight="1" x14ac:dyDescent="0.3">
      <c r="A143" s="32"/>
      <c r="B143" s="37"/>
      <c r="C143" s="37"/>
      <c r="D143" s="34"/>
      <c r="E143" s="43"/>
    </row>
    <row r="144" spans="1:5" ht="18.75" customHeight="1" x14ac:dyDescent="0.3">
      <c r="A144" s="32"/>
      <c r="B144" s="37"/>
      <c r="C144" s="37"/>
      <c r="D144" s="34"/>
      <c r="E144" s="43"/>
    </row>
    <row r="145" spans="1:5" ht="18.75" customHeight="1" x14ac:dyDescent="0.3">
      <c r="A145" s="32"/>
      <c r="B145" s="37"/>
      <c r="C145" s="37"/>
      <c r="D145" s="34"/>
      <c r="E145" s="43"/>
    </row>
    <row r="146" spans="1:5" ht="18.75" customHeight="1" x14ac:dyDescent="0.3">
      <c r="A146" s="32"/>
      <c r="B146" s="37"/>
      <c r="C146" s="37"/>
      <c r="D146" s="34"/>
      <c r="E146" s="43"/>
    </row>
    <row r="147" spans="1:5" ht="18.75" customHeight="1" x14ac:dyDescent="0.3">
      <c r="A147" s="32"/>
      <c r="B147" s="37"/>
      <c r="C147" s="37"/>
      <c r="D147" s="34"/>
      <c r="E147" s="43"/>
    </row>
    <row r="148" spans="1:5" ht="18.75" customHeight="1" x14ac:dyDescent="0.3">
      <c r="A148" s="32"/>
      <c r="B148" s="37"/>
      <c r="C148" s="37"/>
      <c r="D148" s="34"/>
      <c r="E148" s="43"/>
    </row>
    <row r="149" spans="1:5" ht="18.75" customHeight="1" x14ac:dyDescent="0.3">
      <c r="A149" s="32"/>
      <c r="B149" s="37"/>
      <c r="C149" s="37"/>
      <c r="D149" s="34"/>
      <c r="E149" s="43"/>
    </row>
    <row r="150" spans="1:5" ht="18.75" customHeight="1" x14ac:dyDescent="0.3">
      <c r="A150" s="32"/>
      <c r="B150" s="37"/>
      <c r="C150" s="37"/>
      <c r="D150" s="34"/>
      <c r="E150" s="43"/>
    </row>
    <row r="151" spans="1:5" ht="18.75" customHeight="1" x14ac:dyDescent="0.3">
      <c r="A151" s="32"/>
      <c r="B151" s="37"/>
      <c r="C151" s="37"/>
      <c r="D151" s="34"/>
      <c r="E151" s="43"/>
    </row>
    <row r="152" spans="1:5" ht="18.75" customHeight="1" x14ac:dyDescent="0.3">
      <c r="A152" s="32"/>
      <c r="B152" s="37"/>
      <c r="C152" s="37"/>
      <c r="D152" s="34"/>
      <c r="E152" s="43"/>
    </row>
    <row r="153" spans="1:5" ht="18.75" customHeight="1" x14ac:dyDescent="0.3">
      <c r="A153" s="32"/>
      <c r="B153" s="37"/>
      <c r="C153" s="37"/>
      <c r="D153" s="34"/>
      <c r="E153" s="43"/>
    </row>
    <row r="154" spans="1:5" ht="18.75" customHeight="1" x14ac:dyDescent="0.3">
      <c r="A154" s="32"/>
      <c r="B154" s="37"/>
      <c r="C154" s="37"/>
      <c r="D154" s="34"/>
      <c r="E154" s="43"/>
    </row>
    <row r="155" spans="1:5" ht="18.75" customHeight="1" x14ac:dyDescent="0.3">
      <c r="A155" s="32"/>
      <c r="B155" s="37"/>
      <c r="C155" s="37"/>
      <c r="D155" s="34"/>
      <c r="E155" s="43"/>
    </row>
    <row r="156" spans="1:5" ht="18.75" customHeight="1" x14ac:dyDescent="0.3">
      <c r="A156" s="32"/>
      <c r="B156" s="37"/>
      <c r="C156" s="37"/>
      <c r="D156" s="34"/>
      <c r="E156" s="43"/>
    </row>
    <row r="157" spans="1:5" ht="18.75" customHeight="1" x14ac:dyDescent="0.3">
      <c r="A157" s="32"/>
      <c r="B157" s="37"/>
      <c r="C157" s="37"/>
      <c r="D157" s="34"/>
      <c r="E157" s="43"/>
    </row>
    <row r="158" spans="1:5" ht="18.75" customHeight="1" x14ac:dyDescent="0.3">
      <c r="A158" s="32"/>
      <c r="B158" s="37"/>
      <c r="C158" s="37"/>
      <c r="D158" s="34"/>
      <c r="E158" s="43"/>
    </row>
    <row r="159" spans="1:5" ht="18.75" customHeight="1" x14ac:dyDescent="0.3">
      <c r="A159" s="32"/>
      <c r="B159" s="37"/>
      <c r="C159" s="37"/>
      <c r="D159" s="34"/>
      <c r="E159" s="43"/>
    </row>
    <row r="160" spans="1:5" ht="18.75" customHeight="1" x14ac:dyDescent="0.3">
      <c r="A160" s="32"/>
      <c r="B160" s="37"/>
      <c r="C160" s="37"/>
      <c r="D160" s="34"/>
      <c r="E160" s="43"/>
    </row>
    <row r="161" spans="1:5" ht="18.75" customHeight="1" x14ac:dyDescent="0.3">
      <c r="A161" s="32"/>
      <c r="B161" s="37"/>
      <c r="C161" s="37"/>
      <c r="D161" s="34"/>
      <c r="E161" s="43"/>
    </row>
    <row r="162" spans="1:5" ht="18.75" customHeight="1" x14ac:dyDescent="0.3">
      <c r="A162" s="32"/>
      <c r="B162" s="37"/>
      <c r="C162" s="37"/>
      <c r="D162" s="34"/>
      <c r="E162" s="43"/>
    </row>
    <row r="163" spans="1:5" ht="18.75" customHeight="1" x14ac:dyDescent="0.3">
      <c r="A163" s="32"/>
      <c r="B163" s="37"/>
      <c r="C163" s="37"/>
      <c r="D163" s="34"/>
      <c r="E163" s="43"/>
    </row>
    <row r="164" spans="1:5" ht="18.75" customHeight="1" x14ac:dyDescent="0.3">
      <c r="A164" s="32"/>
      <c r="B164" s="37"/>
      <c r="C164" s="37"/>
      <c r="D164" s="34"/>
      <c r="E164" s="43"/>
    </row>
    <row r="165" spans="1:5" ht="18.75" customHeight="1" x14ac:dyDescent="0.3">
      <c r="A165" s="32"/>
      <c r="B165" s="37"/>
      <c r="C165" s="37"/>
      <c r="D165" s="34"/>
      <c r="E165" s="43"/>
    </row>
    <row r="166" spans="1:5" ht="18.75" customHeight="1" x14ac:dyDescent="0.3">
      <c r="A166" s="32"/>
      <c r="B166" s="37"/>
      <c r="C166" s="37"/>
      <c r="D166" s="34"/>
      <c r="E166" s="43"/>
    </row>
    <row r="167" spans="1:5" ht="18.75" customHeight="1" x14ac:dyDescent="0.3">
      <c r="A167" s="32"/>
      <c r="B167" s="37"/>
      <c r="C167" s="37"/>
      <c r="D167" s="34"/>
      <c r="E167" s="43"/>
    </row>
    <row r="168" spans="1:5" ht="18.75" customHeight="1" x14ac:dyDescent="0.3">
      <c r="A168" s="32"/>
      <c r="B168" s="37"/>
      <c r="C168" s="37"/>
      <c r="D168" s="34"/>
      <c r="E168" s="43"/>
    </row>
    <row r="169" spans="1:5" ht="18.75" customHeight="1" x14ac:dyDescent="0.3">
      <c r="A169" s="32"/>
      <c r="B169" s="37"/>
      <c r="C169" s="37"/>
      <c r="D169" s="34"/>
      <c r="E169" s="43"/>
    </row>
    <row r="170" spans="1:5" ht="18.75" customHeight="1" x14ac:dyDescent="0.3">
      <c r="A170" s="32"/>
      <c r="B170" s="37"/>
      <c r="C170" s="37"/>
      <c r="D170" s="34"/>
      <c r="E170" s="43"/>
    </row>
    <row r="171" spans="1:5" ht="18.75" customHeight="1" x14ac:dyDescent="0.3">
      <c r="A171" s="32"/>
      <c r="B171" s="37"/>
      <c r="C171" s="37"/>
      <c r="D171" s="34"/>
      <c r="E171" s="43"/>
    </row>
    <row r="172" spans="1:5" ht="18.75" customHeight="1" x14ac:dyDescent="0.3">
      <c r="A172" s="32"/>
      <c r="B172" s="37"/>
      <c r="C172" s="37"/>
      <c r="D172" s="34"/>
      <c r="E172" s="43"/>
    </row>
    <row r="173" spans="1:5" ht="18.75" customHeight="1" x14ac:dyDescent="0.3">
      <c r="A173" s="32"/>
      <c r="B173" s="37"/>
      <c r="C173" s="37"/>
      <c r="D173" s="34"/>
      <c r="E173" s="43"/>
    </row>
    <row r="174" spans="1:5" ht="18.75" customHeight="1" x14ac:dyDescent="0.3">
      <c r="A174" s="32"/>
      <c r="B174" s="37"/>
      <c r="C174" s="37"/>
      <c r="D174" s="34"/>
      <c r="E174" s="43"/>
    </row>
    <row r="175" spans="1:5" ht="18.75" customHeight="1" x14ac:dyDescent="0.3">
      <c r="A175" s="32"/>
      <c r="B175" s="37"/>
      <c r="C175" s="37"/>
      <c r="D175" s="34"/>
      <c r="E175" s="43"/>
    </row>
    <row r="176" spans="1:5" ht="18.75" customHeight="1" x14ac:dyDescent="0.3">
      <c r="A176" s="32"/>
      <c r="B176" s="37"/>
      <c r="C176" s="37"/>
      <c r="D176" s="34"/>
      <c r="E176" s="43"/>
    </row>
    <row r="177" spans="1:5" ht="18.75" customHeight="1" x14ac:dyDescent="0.3">
      <c r="A177" s="32"/>
      <c r="B177" s="37"/>
      <c r="C177" s="37"/>
      <c r="D177" s="34"/>
      <c r="E177" s="43"/>
    </row>
    <row r="178" spans="1:5" ht="18.75" customHeight="1" x14ac:dyDescent="0.3">
      <c r="A178" s="32"/>
      <c r="B178" s="37"/>
      <c r="C178" s="37"/>
      <c r="D178" s="34"/>
      <c r="E178" s="43"/>
    </row>
    <row r="179" spans="1:5" ht="18.75" customHeight="1" x14ac:dyDescent="0.3">
      <c r="A179" s="32"/>
      <c r="B179" s="37"/>
      <c r="C179" s="37"/>
      <c r="D179" s="34"/>
      <c r="E179" s="43"/>
    </row>
    <row r="180" spans="1:5" ht="18.75" customHeight="1" x14ac:dyDescent="0.3">
      <c r="A180" s="32"/>
      <c r="B180" s="37"/>
      <c r="C180" s="37"/>
      <c r="D180" s="34"/>
      <c r="E180" s="43"/>
    </row>
    <row r="181" spans="1:5" ht="18.75" customHeight="1" x14ac:dyDescent="0.3">
      <c r="A181" s="32"/>
      <c r="B181" s="37"/>
      <c r="C181" s="37"/>
      <c r="D181" s="34"/>
      <c r="E181" s="43"/>
    </row>
    <row r="182" spans="1:5" ht="18.75" customHeight="1" x14ac:dyDescent="0.3">
      <c r="A182" s="32"/>
      <c r="B182" s="37"/>
      <c r="C182" s="37"/>
      <c r="D182" s="34"/>
      <c r="E182" s="43"/>
    </row>
    <row r="183" spans="1:5" ht="18.75" customHeight="1" x14ac:dyDescent="0.3">
      <c r="A183" s="32"/>
      <c r="B183" s="37"/>
      <c r="C183" s="37"/>
      <c r="D183" s="34"/>
      <c r="E183" s="43"/>
    </row>
    <row r="184" spans="1:5" ht="18.75" customHeight="1" x14ac:dyDescent="0.3">
      <c r="A184" s="32"/>
      <c r="B184" s="37"/>
      <c r="C184" s="37"/>
      <c r="D184" s="34"/>
      <c r="E184" s="43"/>
    </row>
    <row r="185" spans="1:5" ht="18.75" customHeight="1" x14ac:dyDescent="0.3">
      <c r="A185" s="32"/>
      <c r="B185" s="37"/>
      <c r="C185" s="37"/>
      <c r="D185" s="34"/>
      <c r="E185" s="43"/>
    </row>
    <row r="186" spans="1:5" ht="18.75" customHeight="1" x14ac:dyDescent="0.3">
      <c r="A186" s="32"/>
      <c r="B186" s="37"/>
      <c r="C186" s="37"/>
      <c r="D186" s="34"/>
      <c r="E186" s="43"/>
    </row>
    <row r="187" spans="1:5" ht="18.75" customHeight="1" x14ac:dyDescent="0.3">
      <c r="A187" s="32"/>
      <c r="B187" s="37"/>
      <c r="C187" s="37"/>
      <c r="D187" s="34"/>
      <c r="E187" s="43"/>
    </row>
    <row r="188" spans="1:5" ht="18.75" customHeight="1" x14ac:dyDescent="0.3">
      <c r="A188" s="32"/>
      <c r="B188" s="37"/>
      <c r="C188" s="37"/>
      <c r="D188" s="34"/>
      <c r="E188" s="43"/>
    </row>
    <row r="189" spans="1:5" ht="18.75" customHeight="1" x14ac:dyDescent="0.3">
      <c r="A189" s="32"/>
      <c r="B189" s="37"/>
      <c r="C189" s="37"/>
      <c r="D189" s="34"/>
      <c r="E189" s="43"/>
    </row>
    <row r="190" spans="1:5" ht="18.75" customHeight="1" x14ac:dyDescent="0.3">
      <c r="A190" s="32"/>
      <c r="B190" s="37"/>
      <c r="C190" s="37"/>
      <c r="D190" s="34"/>
      <c r="E190" s="43"/>
    </row>
    <row r="191" spans="1:5" ht="18.75" customHeight="1" x14ac:dyDescent="0.3">
      <c r="A191" s="32"/>
      <c r="B191" s="37"/>
      <c r="C191" s="37"/>
      <c r="D191" s="34"/>
      <c r="E191" s="43"/>
    </row>
    <row r="192" spans="1:5" ht="18.75" customHeight="1" x14ac:dyDescent="0.3">
      <c r="A192" s="32"/>
      <c r="B192" s="37"/>
      <c r="C192" s="37"/>
      <c r="D192" s="34"/>
      <c r="E192" s="43"/>
    </row>
    <row r="193" spans="1:5" ht="18.75" customHeight="1" x14ac:dyDescent="0.3">
      <c r="A193" s="32"/>
      <c r="B193" s="37"/>
      <c r="C193" s="37"/>
      <c r="D193" s="34"/>
      <c r="E193" s="43"/>
    </row>
    <row r="194" spans="1:5" ht="18.75" customHeight="1" x14ac:dyDescent="0.3">
      <c r="A194" s="32"/>
      <c r="B194" s="37"/>
      <c r="C194" s="37"/>
      <c r="D194" s="34"/>
      <c r="E194" s="43"/>
    </row>
    <row r="195" spans="1:5" ht="18.75" customHeight="1" x14ac:dyDescent="0.3">
      <c r="A195" s="32"/>
      <c r="B195" s="37"/>
      <c r="C195" s="37"/>
      <c r="D195" s="34"/>
      <c r="E195" s="43"/>
    </row>
    <row r="196" spans="1:5" ht="18.75" customHeight="1" x14ac:dyDescent="0.3">
      <c r="A196" s="32"/>
      <c r="B196" s="37"/>
      <c r="C196" s="37"/>
      <c r="D196" s="34"/>
      <c r="E196" s="43"/>
    </row>
    <row r="197" spans="1:5" ht="18.75" customHeight="1" x14ac:dyDescent="0.3">
      <c r="A197" s="32"/>
      <c r="B197" s="37"/>
      <c r="C197" s="37"/>
      <c r="D197" s="34"/>
      <c r="E197" s="43"/>
    </row>
    <row r="198" spans="1:5" ht="18.75" customHeight="1" x14ac:dyDescent="0.3">
      <c r="A198" s="32"/>
      <c r="B198" s="37"/>
      <c r="C198" s="37"/>
      <c r="D198" s="34"/>
      <c r="E198" s="43"/>
    </row>
    <row r="199" spans="1:5" ht="18.75" customHeight="1" x14ac:dyDescent="0.3">
      <c r="A199" s="32"/>
      <c r="B199" s="37"/>
      <c r="C199" s="37"/>
      <c r="D199" s="34"/>
      <c r="E199" s="43"/>
    </row>
    <row r="200" spans="1:5" ht="18.75" customHeight="1" x14ac:dyDescent="0.3">
      <c r="A200" s="32"/>
      <c r="B200" s="37"/>
      <c r="C200" s="37"/>
      <c r="D200" s="34"/>
      <c r="E200" s="43"/>
    </row>
    <row r="201" spans="1:5" ht="18.75" customHeight="1" x14ac:dyDescent="0.3">
      <c r="A201" s="32"/>
      <c r="B201" s="37"/>
      <c r="C201" s="37"/>
      <c r="D201" s="34"/>
      <c r="E201" s="43"/>
    </row>
    <row r="202" spans="1:5" ht="18.75" customHeight="1" x14ac:dyDescent="0.3">
      <c r="A202" s="32"/>
      <c r="B202" s="37"/>
      <c r="C202" s="37"/>
      <c r="D202" s="34"/>
      <c r="E202" s="43"/>
    </row>
    <row r="203" spans="1:5" ht="18.75" customHeight="1" x14ac:dyDescent="0.3">
      <c r="A203" s="32"/>
      <c r="B203" s="37"/>
      <c r="C203" s="37"/>
      <c r="D203" s="34"/>
      <c r="E203" s="43"/>
    </row>
    <row r="204" spans="1:5" ht="18.75" customHeight="1" x14ac:dyDescent="0.3">
      <c r="A204" s="32"/>
      <c r="B204" s="37"/>
      <c r="C204" s="37"/>
      <c r="D204" s="34"/>
      <c r="E204" s="43"/>
    </row>
    <row r="205" spans="1:5" ht="18.75" customHeight="1" x14ac:dyDescent="0.3">
      <c r="A205" s="32"/>
      <c r="B205" s="37"/>
      <c r="C205" s="37"/>
      <c r="D205" s="34"/>
      <c r="E205" s="43"/>
    </row>
    <row r="206" spans="1:5" ht="18.75" customHeight="1" x14ac:dyDescent="0.3">
      <c r="A206" s="32"/>
      <c r="B206" s="37"/>
      <c r="C206" s="37"/>
      <c r="D206" s="34"/>
      <c r="E206" s="43"/>
    </row>
    <row r="207" spans="1:5" ht="18.75" customHeight="1" x14ac:dyDescent="0.3">
      <c r="A207" s="32"/>
      <c r="B207" s="37"/>
      <c r="C207" s="37"/>
      <c r="D207" s="34"/>
      <c r="E207" s="43"/>
    </row>
    <row r="208" spans="1:5" ht="18.75" customHeight="1" x14ac:dyDescent="0.3">
      <c r="A208" s="32"/>
      <c r="B208" s="37"/>
      <c r="C208" s="37"/>
      <c r="D208" s="34"/>
      <c r="E208" s="43"/>
    </row>
    <row r="209" spans="1:5" ht="18.75" customHeight="1" x14ac:dyDescent="0.3">
      <c r="A209" s="32"/>
      <c r="B209" s="37"/>
      <c r="C209" s="37"/>
      <c r="D209" s="34"/>
      <c r="E209" s="43"/>
    </row>
    <row r="210" spans="1:5" ht="18.75" customHeight="1" x14ac:dyDescent="0.3">
      <c r="A210" s="32"/>
      <c r="B210" s="37"/>
      <c r="C210" s="37"/>
      <c r="D210" s="34"/>
      <c r="E210" s="43"/>
    </row>
    <row r="211" spans="1:5" ht="18.75" customHeight="1" x14ac:dyDescent="0.3">
      <c r="A211" s="32"/>
      <c r="B211" s="37"/>
      <c r="C211" s="37"/>
      <c r="D211" s="34"/>
      <c r="E211" s="43"/>
    </row>
    <row r="212" spans="1:5" ht="18.75" customHeight="1" x14ac:dyDescent="0.3">
      <c r="A212" s="32"/>
      <c r="B212" s="37"/>
      <c r="C212" s="37"/>
      <c r="D212" s="34"/>
      <c r="E212" s="43"/>
    </row>
    <row r="213" spans="1:5" ht="18.75" customHeight="1" x14ac:dyDescent="0.3">
      <c r="A213" s="32"/>
      <c r="B213" s="37"/>
      <c r="C213" s="37"/>
      <c r="D213" s="34"/>
      <c r="E213" s="43"/>
    </row>
    <row r="214" spans="1:5" ht="18.75" customHeight="1" x14ac:dyDescent="0.3">
      <c r="A214" s="32"/>
      <c r="B214" s="37"/>
      <c r="C214" s="37"/>
      <c r="D214" s="34"/>
      <c r="E214" s="43"/>
    </row>
    <row r="215" spans="1:5" ht="18.75" customHeight="1" x14ac:dyDescent="0.3">
      <c r="A215" s="32"/>
      <c r="B215" s="37"/>
      <c r="C215" s="37"/>
      <c r="D215" s="34"/>
      <c r="E215" s="43"/>
    </row>
    <row r="216" spans="1:5" ht="18.75" customHeight="1" x14ac:dyDescent="0.3">
      <c r="A216" s="32"/>
      <c r="B216" s="37"/>
      <c r="C216" s="37"/>
      <c r="D216" s="34"/>
      <c r="E216" s="43"/>
    </row>
    <row r="217" spans="1:5" ht="18.75" customHeight="1" x14ac:dyDescent="0.3">
      <c r="A217" s="32"/>
      <c r="B217" s="37"/>
      <c r="C217" s="37"/>
      <c r="D217" s="34"/>
      <c r="E217" s="43"/>
    </row>
    <row r="218" spans="1:5" ht="18.75" customHeight="1" x14ac:dyDescent="0.3">
      <c r="A218" s="32"/>
      <c r="B218" s="37"/>
      <c r="C218" s="37"/>
      <c r="D218" s="34"/>
      <c r="E218" s="43"/>
    </row>
    <row r="219" spans="1:5" ht="18.75" customHeight="1" x14ac:dyDescent="0.3">
      <c r="A219" s="32"/>
      <c r="B219" s="37"/>
      <c r="C219" s="37"/>
      <c r="D219" s="34"/>
      <c r="E219" s="43"/>
    </row>
    <row r="220" spans="1:5" ht="18.75" customHeight="1" x14ac:dyDescent="0.3">
      <c r="A220" s="32"/>
      <c r="B220" s="37"/>
      <c r="C220" s="37"/>
      <c r="D220" s="34"/>
      <c r="E220" s="43"/>
    </row>
    <row r="221" spans="1:5" ht="18.75" customHeight="1" x14ac:dyDescent="0.3">
      <c r="A221" s="32"/>
      <c r="B221" s="37"/>
      <c r="C221" s="37"/>
      <c r="D221" s="34"/>
      <c r="E221" s="43"/>
    </row>
    <row r="222" spans="1:5" ht="18.75" customHeight="1" x14ac:dyDescent="0.3">
      <c r="A222" s="32"/>
      <c r="B222" s="37"/>
      <c r="C222" s="37"/>
      <c r="D222" s="34"/>
      <c r="E222" s="43"/>
    </row>
    <row r="223" spans="1:5" ht="18.75" customHeight="1" x14ac:dyDescent="0.3">
      <c r="A223" s="32"/>
      <c r="B223" s="37"/>
      <c r="C223" s="37"/>
      <c r="D223" s="34"/>
      <c r="E223" s="43"/>
    </row>
    <row r="224" spans="1:5" ht="18.75" customHeight="1" x14ac:dyDescent="0.3">
      <c r="A224" s="32"/>
      <c r="B224" s="37"/>
      <c r="C224" s="37"/>
      <c r="D224" s="34"/>
      <c r="E224" s="43"/>
    </row>
    <row r="225" spans="1:5" ht="18.75" customHeight="1" x14ac:dyDescent="0.3">
      <c r="A225" s="32"/>
      <c r="B225" s="37"/>
      <c r="C225" s="37"/>
      <c r="D225" s="34"/>
      <c r="E225" s="43"/>
    </row>
    <row r="226" spans="1:5" ht="18.75" customHeight="1" x14ac:dyDescent="0.3">
      <c r="A226" s="32"/>
      <c r="B226" s="37"/>
      <c r="C226" s="37"/>
      <c r="D226" s="34"/>
      <c r="E226" s="43"/>
    </row>
    <row r="227" spans="1:5" ht="18.75" customHeight="1" x14ac:dyDescent="0.3">
      <c r="A227" s="32"/>
      <c r="B227" s="37"/>
      <c r="C227" s="37"/>
      <c r="D227" s="34"/>
      <c r="E227" s="43"/>
    </row>
    <row r="228" spans="1:5" ht="18.75" customHeight="1" x14ac:dyDescent="0.3">
      <c r="A228" s="32"/>
      <c r="B228" s="37"/>
      <c r="C228" s="37"/>
      <c r="D228" s="34"/>
      <c r="E228" s="43"/>
    </row>
    <row r="229" spans="1:5" ht="18.75" customHeight="1" x14ac:dyDescent="0.3">
      <c r="A229" s="32"/>
      <c r="B229" s="37"/>
      <c r="C229" s="37"/>
      <c r="D229" s="34"/>
      <c r="E229" s="43"/>
    </row>
    <row r="230" spans="1:5" ht="18.75" customHeight="1" x14ac:dyDescent="0.3">
      <c r="A230" s="32"/>
      <c r="B230" s="37"/>
      <c r="C230" s="37"/>
      <c r="D230" s="34"/>
      <c r="E230" s="43"/>
    </row>
    <row r="231" spans="1:5" ht="18.75" customHeight="1" x14ac:dyDescent="0.3">
      <c r="A231" s="32"/>
      <c r="B231" s="37"/>
      <c r="C231" s="37"/>
      <c r="D231" s="34"/>
      <c r="E231" s="43"/>
    </row>
    <row r="232" spans="1:5" ht="18.75" customHeight="1" x14ac:dyDescent="0.3">
      <c r="A232" s="32"/>
      <c r="B232" s="37"/>
      <c r="C232" s="37"/>
      <c r="D232" s="34"/>
      <c r="E232" s="43"/>
    </row>
    <row r="233" spans="1:5" ht="18.75" customHeight="1" x14ac:dyDescent="0.3">
      <c r="A233" s="32"/>
      <c r="B233" s="37"/>
      <c r="C233" s="37"/>
      <c r="D233" s="34"/>
      <c r="E233" s="43"/>
    </row>
    <row r="234" spans="1:5" ht="18.75" customHeight="1" x14ac:dyDescent="0.3">
      <c r="A234" s="32"/>
      <c r="B234" s="37"/>
      <c r="C234" s="37"/>
      <c r="D234" s="34"/>
      <c r="E234" s="43"/>
    </row>
    <row r="235" spans="1:5" ht="18.75" customHeight="1" x14ac:dyDescent="0.3">
      <c r="A235" s="32"/>
      <c r="B235" s="37"/>
      <c r="C235" s="37"/>
      <c r="D235" s="34"/>
      <c r="E235" s="43"/>
    </row>
    <row r="236" spans="1:5" ht="18.75" customHeight="1" x14ac:dyDescent="0.3">
      <c r="A236" s="32"/>
      <c r="B236" s="37"/>
      <c r="C236" s="37"/>
      <c r="D236" s="34"/>
      <c r="E236" s="43"/>
    </row>
    <row r="237" spans="1:5" ht="18.75" customHeight="1" x14ac:dyDescent="0.3">
      <c r="A237" s="32"/>
      <c r="B237" s="37"/>
      <c r="C237" s="37"/>
      <c r="D237" s="34"/>
      <c r="E237" s="43"/>
    </row>
    <row r="238" spans="1:5" ht="18.75" customHeight="1" x14ac:dyDescent="0.3">
      <c r="A238" s="32"/>
      <c r="B238" s="37"/>
      <c r="C238" s="37"/>
      <c r="D238" s="34"/>
      <c r="E238" s="43"/>
    </row>
    <row r="239" spans="1:5" ht="18.75" customHeight="1" x14ac:dyDescent="0.3">
      <c r="A239" s="32"/>
      <c r="B239" s="37"/>
      <c r="C239" s="37"/>
      <c r="D239" s="34"/>
      <c r="E239" s="43"/>
    </row>
    <row r="240" spans="1:5" ht="18.75" customHeight="1" x14ac:dyDescent="0.3">
      <c r="A240" s="32"/>
      <c r="B240" s="37"/>
      <c r="C240" s="37"/>
      <c r="D240" s="34"/>
      <c r="E240" s="43"/>
    </row>
    <row r="241" spans="1:5" ht="18.75" customHeight="1" x14ac:dyDescent="0.3">
      <c r="A241" s="32"/>
      <c r="B241" s="37"/>
      <c r="C241" s="37"/>
      <c r="D241" s="34"/>
      <c r="E241" s="43"/>
    </row>
    <row r="242" spans="1:5" ht="18.75" customHeight="1" x14ac:dyDescent="0.3">
      <c r="A242" s="32"/>
      <c r="B242" s="37"/>
      <c r="C242" s="37"/>
      <c r="D242" s="34"/>
      <c r="E242" s="43"/>
    </row>
    <row r="243" spans="1:5" ht="18.75" customHeight="1" x14ac:dyDescent="0.3">
      <c r="A243" s="32"/>
      <c r="B243" s="37"/>
      <c r="C243" s="37"/>
      <c r="D243" s="34"/>
      <c r="E243" s="43"/>
    </row>
    <row r="244" spans="1:5" ht="18.75" customHeight="1" x14ac:dyDescent="0.3">
      <c r="A244" s="32"/>
      <c r="B244" s="37"/>
      <c r="C244" s="37"/>
      <c r="D244" s="34"/>
      <c r="E244" s="43"/>
    </row>
    <row r="245" spans="1:5" ht="18.75" customHeight="1" x14ac:dyDescent="0.3">
      <c r="A245" s="32"/>
      <c r="B245" s="37"/>
      <c r="C245" s="37"/>
      <c r="D245" s="34"/>
      <c r="E245" s="43"/>
    </row>
    <row r="246" spans="1:5" ht="18.75" customHeight="1" x14ac:dyDescent="0.3">
      <c r="A246" s="32"/>
      <c r="B246" s="37"/>
      <c r="C246" s="37"/>
      <c r="D246" s="34"/>
      <c r="E246" s="43"/>
    </row>
    <row r="247" spans="1:5" ht="18.75" customHeight="1" x14ac:dyDescent="0.3">
      <c r="A247" s="32"/>
      <c r="B247" s="37"/>
      <c r="C247" s="37"/>
      <c r="D247" s="34"/>
      <c r="E247" s="43"/>
    </row>
    <row r="248" spans="1:5" ht="18.75" customHeight="1" x14ac:dyDescent="0.3">
      <c r="A248" s="32"/>
      <c r="B248" s="37"/>
      <c r="C248" s="37"/>
      <c r="D248" s="34"/>
      <c r="E248" s="43"/>
    </row>
    <row r="249" spans="1:5" ht="18.75" customHeight="1" x14ac:dyDescent="0.3">
      <c r="A249" s="32"/>
      <c r="B249" s="37"/>
      <c r="C249" s="37"/>
      <c r="D249" s="34"/>
      <c r="E249" s="43"/>
    </row>
    <row r="250" spans="1:5" ht="18.75" customHeight="1" x14ac:dyDescent="0.3">
      <c r="A250" s="32"/>
      <c r="B250" s="37"/>
      <c r="C250" s="37"/>
      <c r="D250" s="34"/>
      <c r="E250" s="43"/>
    </row>
    <row r="251" spans="1:5" ht="18.75" customHeight="1" x14ac:dyDescent="0.3">
      <c r="A251" s="32"/>
      <c r="B251" s="37"/>
      <c r="C251" s="37"/>
      <c r="D251" s="34"/>
      <c r="E251" s="43"/>
    </row>
    <row r="252" spans="1:5" ht="18.75" customHeight="1" x14ac:dyDescent="0.3">
      <c r="A252" s="32"/>
      <c r="B252" s="37"/>
      <c r="C252" s="37"/>
      <c r="D252" s="34"/>
      <c r="E252" s="43"/>
    </row>
    <row r="253" spans="1:5" ht="18.75" customHeight="1" x14ac:dyDescent="0.3">
      <c r="A253" s="32"/>
      <c r="B253" s="37"/>
      <c r="C253" s="37"/>
      <c r="D253" s="34"/>
      <c r="E253" s="43"/>
    </row>
    <row r="254" spans="1:5" ht="18.75" customHeight="1" x14ac:dyDescent="0.3">
      <c r="A254" s="32"/>
      <c r="B254" s="37"/>
      <c r="C254" s="37"/>
      <c r="D254" s="34"/>
      <c r="E254" s="43"/>
    </row>
    <row r="255" spans="1:5" ht="18.75" customHeight="1" x14ac:dyDescent="0.3">
      <c r="A255" s="32"/>
      <c r="B255" s="37"/>
      <c r="C255" s="37"/>
      <c r="D255" s="34"/>
      <c r="E255" s="43"/>
    </row>
    <row r="256" spans="1:5" ht="18.75" customHeight="1" x14ac:dyDescent="0.3">
      <c r="A256" s="32"/>
      <c r="B256" s="37"/>
      <c r="C256" s="37"/>
      <c r="D256" s="34"/>
      <c r="E256" s="43"/>
    </row>
    <row r="257" spans="1:5" ht="18.75" customHeight="1" x14ac:dyDescent="0.3">
      <c r="A257" s="32"/>
      <c r="B257" s="37"/>
      <c r="C257" s="37"/>
      <c r="D257" s="34"/>
      <c r="E257" s="43"/>
    </row>
    <row r="258" spans="1:5" ht="18.75" customHeight="1" x14ac:dyDescent="0.3">
      <c r="A258" s="32"/>
      <c r="B258" s="37"/>
      <c r="C258" s="37"/>
      <c r="D258" s="34"/>
      <c r="E258" s="43"/>
    </row>
    <row r="259" spans="1:5" ht="18.75" customHeight="1" x14ac:dyDescent="0.3">
      <c r="A259" s="32"/>
      <c r="B259" s="37"/>
      <c r="C259" s="37"/>
      <c r="D259" s="34"/>
      <c r="E259" s="43"/>
    </row>
    <row r="260" spans="1:5" ht="18.75" customHeight="1" x14ac:dyDescent="0.3">
      <c r="A260" s="32"/>
      <c r="B260" s="37"/>
      <c r="C260" s="37"/>
      <c r="D260" s="34"/>
      <c r="E260" s="43"/>
    </row>
    <row r="261" spans="1:5" ht="18.75" customHeight="1" x14ac:dyDescent="0.3">
      <c r="A261" s="32"/>
      <c r="B261" s="37"/>
      <c r="C261" s="37"/>
      <c r="D261" s="34"/>
      <c r="E261" s="43"/>
    </row>
    <row r="262" spans="1:5" ht="18.75" customHeight="1" x14ac:dyDescent="0.3">
      <c r="A262" s="32"/>
      <c r="B262" s="37"/>
      <c r="C262" s="37"/>
      <c r="D262" s="34"/>
      <c r="E262" s="43"/>
    </row>
    <row r="263" spans="1:5" ht="18.75" customHeight="1" x14ac:dyDescent="0.3">
      <c r="A263" s="32"/>
      <c r="B263" s="37"/>
      <c r="C263" s="37"/>
      <c r="D263" s="34"/>
      <c r="E263" s="43"/>
    </row>
    <row r="264" spans="1:5" ht="18.75" customHeight="1" x14ac:dyDescent="0.3">
      <c r="A264" s="32"/>
      <c r="B264" s="37"/>
      <c r="C264" s="37"/>
      <c r="D264" s="34"/>
      <c r="E264" s="43"/>
    </row>
    <row r="265" spans="1:5" ht="18.75" customHeight="1" x14ac:dyDescent="0.3">
      <c r="A265" s="32"/>
      <c r="B265" s="37"/>
      <c r="C265" s="37"/>
      <c r="D265" s="34"/>
      <c r="E265" s="43"/>
    </row>
    <row r="266" spans="1:5" ht="18.75" customHeight="1" x14ac:dyDescent="0.3">
      <c r="A266" s="32"/>
      <c r="B266" s="37"/>
      <c r="C266" s="37"/>
      <c r="D266" s="34"/>
      <c r="E266" s="43"/>
    </row>
    <row r="267" spans="1:5" ht="18.75" customHeight="1" x14ac:dyDescent="0.3">
      <c r="A267" s="32"/>
      <c r="B267" s="37"/>
      <c r="C267" s="37"/>
      <c r="D267" s="34"/>
      <c r="E267" s="43"/>
    </row>
    <row r="268" spans="1:5" ht="18.75" customHeight="1" x14ac:dyDescent="0.3">
      <c r="A268" s="32"/>
      <c r="B268" s="37"/>
      <c r="C268" s="37"/>
      <c r="D268" s="34"/>
      <c r="E268" s="43"/>
    </row>
    <row r="269" spans="1:5" ht="18.75" customHeight="1" x14ac:dyDescent="0.3">
      <c r="A269" s="32"/>
      <c r="B269" s="37"/>
      <c r="C269" s="37"/>
      <c r="D269" s="34"/>
      <c r="E269" s="43"/>
    </row>
    <row r="270" spans="1:5" ht="18.75" customHeight="1" x14ac:dyDescent="0.3">
      <c r="A270" s="32"/>
      <c r="B270" s="37"/>
      <c r="C270" s="37"/>
      <c r="D270" s="34"/>
      <c r="E270" s="43"/>
    </row>
    <row r="271" spans="1:5" ht="18.75" customHeight="1" x14ac:dyDescent="0.3">
      <c r="A271" s="32"/>
      <c r="B271" s="37"/>
      <c r="C271" s="37"/>
      <c r="D271" s="34"/>
      <c r="E271" s="43"/>
    </row>
    <row r="272" spans="1:5" ht="18.75" customHeight="1" x14ac:dyDescent="0.3">
      <c r="A272" s="32"/>
      <c r="B272" s="37"/>
      <c r="C272" s="37"/>
      <c r="D272" s="34"/>
      <c r="E272" s="43"/>
    </row>
    <row r="273" spans="1:5" ht="18.75" customHeight="1" x14ac:dyDescent="0.3">
      <c r="A273" s="32"/>
      <c r="B273" s="37"/>
      <c r="C273" s="37"/>
      <c r="D273" s="34"/>
      <c r="E273" s="43"/>
    </row>
    <row r="274" spans="1:5" ht="18.75" customHeight="1" x14ac:dyDescent="0.3">
      <c r="A274" s="32"/>
      <c r="B274" s="37"/>
      <c r="C274" s="37"/>
      <c r="D274" s="34"/>
      <c r="E274" s="43"/>
    </row>
    <row r="275" spans="1:5" ht="18.75" customHeight="1" x14ac:dyDescent="0.3">
      <c r="A275" s="32"/>
      <c r="B275" s="37"/>
      <c r="C275" s="37"/>
      <c r="D275" s="34"/>
      <c r="E275" s="43"/>
    </row>
    <row r="276" spans="1:5" ht="18.75" customHeight="1" x14ac:dyDescent="0.3">
      <c r="A276" s="32"/>
      <c r="B276" s="37"/>
      <c r="C276" s="37"/>
      <c r="D276" s="34"/>
      <c r="E276" s="43"/>
    </row>
    <row r="277" spans="1:5" ht="18.75" customHeight="1" x14ac:dyDescent="0.3">
      <c r="A277" s="32"/>
      <c r="B277" s="37"/>
      <c r="C277" s="37"/>
      <c r="D277" s="34"/>
      <c r="E277" s="43"/>
    </row>
    <row r="278" spans="1:5" ht="18.75" customHeight="1" x14ac:dyDescent="0.3">
      <c r="A278" s="32"/>
      <c r="B278" s="37"/>
      <c r="C278" s="37"/>
      <c r="D278" s="34"/>
      <c r="E278" s="43"/>
    </row>
    <row r="279" spans="1:5" ht="18.75" customHeight="1" x14ac:dyDescent="0.3">
      <c r="A279" s="32"/>
      <c r="B279" s="37"/>
      <c r="C279" s="37"/>
      <c r="D279" s="34"/>
      <c r="E279" s="43"/>
    </row>
    <row r="280" spans="1:5" ht="18.75" customHeight="1" x14ac:dyDescent="0.3">
      <c r="A280" s="32"/>
      <c r="B280" s="37"/>
      <c r="C280" s="37"/>
      <c r="D280" s="34"/>
      <c r="E280" s="43"/>
    </row>
    <row r="281" spans="1:5" ht="18.75" customHeight="1" x14ac:dyDescent="0.3">
      <c r="A281" s="32"/>
      <c r="B281" s="37"/>
      <c r="C281" s="37"/>
      <c r="D281" s="34"/>
      <c r="E281" s="43"/>
    </row>
    <row r="282" spans="1:5" ht="18.75" customHeight="1" x14ac:dyDescent="0.3">
      <c r="A282" s="32"/>
      <c r="B282" s="37"/>
      <c r="C282" s="37"/>
      <c r="D282" s="34"/>
      <c r="E282" s="43"/>
    </row>
    <row r="283" spans="1:5" ht="18.75" customHeight="1" x14ac:dyDescent="0.3">
      <c r="A283" s="32"/>
      <c r="B283" s="37"/>
      <c r="C283" s="37"/>
      <c r="D283" s="34"/>
      <c r="E283" s="43"/>
    </row>
    <row r="284" spans="1:5" ht="18.75" customHeight="1" x14ac:dyDescent="0.3">
      <c r="A284" s="32"/>
      <c r="B284" s="37"/>
      <c r="C284" s="37"/>
      <c r="D284" s="34"/>
      <c r="E284" s="43"/>
    </row>
    <row r="285" spans="1:5" ht="18.75" customHeight="1" x14ac:dyDescent="0.3">
      <c r="A285" s="32"/>
      <c r="B285" s="37"/>
      <c r="C285" s="37"/>
      <c r="D285" s="34"/>
      <c r="E285" s="43"/>
    </row>
    <row r="286" spans="1:5" ht="18.75" customHeight="1" x14ac:dyDescent="0.3">
      <c r="A286" s="32"/>
      <c r="B286" s="37"/>
      <c r="C286" s="37"/>
      <c r="D286" s="34"/>
      <c r="E286" s="43"/>
    </row>
    <row r="287" spans="1:5" ht="18.75" customHeight="1" x14ac:dyDescent="0.3">
      <c r="A287" s="32"/>
      <c r="B287" s="37"/>
      <c r="C287" s="37"/>
      <c r="D287" s="34"/>
      <c r="E287" s="43"/>
    </row>
    <row r="288" spans="1:5" ht="18.75" customHeight="1" x14ac:dyDescent="0.3">
      <c r="A288" s="32"/>
      <c r="B288" s="37"/>
      <c r="C288" s="37"/>
      <c r="D288" s="34"/>
      <c r="E288" s="43"/>
    </row>
    <row r="289" spans="1:5" ht="18.75" customHeight="1" x14ac:dyDescent="0.3">
      <c r="A289" s="32"/>
      <c r="B289" s="37"/>
      <c r="C289" s="37"/>
      <c r="D289" s="34"/>
      <c r="E289" s="43"/>
    </row>
    <row r="290" spans="1:5" ht="18.75" customHeight="1" x14ac:dyDescent="0.3">
      <c r="A290" s="32"/>
      <c r="B290" s="37"/>
      <c r="C290" s="37"/>
      <c r="D290" s="34"/>
      <c r="E290" s="43"/>
    </row>
    <row r="291" spans="1:5" ht="18.75" customHeight="1" x14ac:dyDescent="0.3">
      <c r="A291" s="32"/>
      <c r="B291" s="37"/>
      <c r="C291" s="37"/>
      <c r="D291" s="34"/>
      <c r="E291" s="43"/>
    </row>
    <row r="292" spans="1:5" ht="18.75" customHeight="1" x14ac:dyDescent="0.3">
      <c r="A292" s="32"/>
      <c r="B292" s="37"/>
      <c r="C292" s="37"/>
      <c r="D292" s="34"/>
      <c r="E292" s="43"/>
    </row>
    <row r="293" spans="1:5" ht="18.75" customHeight="1" x14ac:dyDescent="0.3">
      <c r="A293" s="32"/>
      <c r="B293" s="37"/>
      <c r="C293" s="37"/>
      <c r="D293" s="34"/>
      <c r="E293" s="43"/>
    </row>
    <row r="294" spans="1:5" ht="18.75" customHeight="1" x14ac:dyDescent="0.3">
      <c r="A294" s="32"/>
      <c r="B294" s="37"/>
      <c r="C294" s="37"/>
      <c r="D294" s="34"/>
      <c r="E294" s="43"/>
    </row>
    <row r="295" spans="1:5" ht="18.75" customHeight="1" x14ac:dyDescent="0.3">
      <c r="A295" s="32"/>
      <c r="B295" s="37"/>
      <c r="C295" s="37"/>
      <c r="D295" s="34"/>
      <c r="E295" s="43"/>
    </row>
    <row r="296" spans="1:5" ht="18.75" customHeight="1" x14ac:dyDescent="0.3">
      <c r="A296" s="32"/>
      <c r="B296" s="37"/>
      <c r="C296" s="37"/>
      <c r="D296" s="34"/>
      <c r="E296" s="43"/>
    </row>
    <row r="297" spans="1:5" ht="18.75" customHeight="1" x14ac:dyDescent="0.3">
      <c r="A297" s="32"/>
      <c r="B297" s="37"/>
      <c r="C297" s="37"/>
      <c r="D297" s="34"/>
      <c r="E297" s="43"/>
    </row>
    <row r="298" spans="1:5" ht="18.75" customHeight="1" x14ac:dyDescent="0.3">
      <c r="A298" s="32"/>
      <c r="B298" s="37"/>
      <c r="C298" s="37"/>
      <c r="D298" s="34"/>
      <c r="E298" s="43"/>
    </row>
    <row r="299" spans="1:5" ht="18.75" customHeight="1" x14ac:dyDescent="0.3">
      <c r="A299" s="32"/>
      <c r="B299" s="37"/>
      <c r="C299" s="37"/>
      <c r="D299" s="34"/>
      <c r="E299" s="43"/>
    </row>
    <row r="300" spans="1:5" ht="18.75" customHeight="1" x14ac:dyDescent="0.3">
      <c r="A300" s="32"/>
      <c r="B300" s="37"/>
      <c r="C300" s="37"/>
      <c r="D300" s="34"/>
      <c r="E300" s="43"/>
    </row>
    <row r="301" spans="1:5" ht="18.75" customHeight="1" x14ac:dyDescent="0.3">
      <c r="A301" s="32"/>
      <c r="B301" s="37"/>
      <c r="C301" s="37"/>
      <c r="D301" s="34"/>
      <c r="E301" s="43"/>
    </row>
    <row r="302" spans="1:5" ht="18.75" customHeight="1" x14ac:dyDescent="0.3">
      <c r="A302" s="32"/>
      <c r="B302" s="37"/>
      <c r="C302" s="37"/>
      <c r="D302" s="34"/>
      <c r="E302" s="43"/>
    </row>
    <row r="303" spans="1:5" ht="18.75" customHeight="1" x14ac:dyDescent="0.3">
      <c r="A303" s="32"/>
      <c r="B303" s="37"/>
      <c r="C303" s="37"/>
      <c r="D303" s="34"/>
      <c r="E303" s="43"/>
    </row>
    <row r="304" spans="1:5" ht="18.75" customHeight="1" x14ac:dyDescent="0.3">
      <c r="A304" s="32"/>
      <c r="B304" s="37"/>
      <c r="C304" s="37"/>
      <c r="D304" s="34"/>
      <c r="E304" s="43"/>
    </row>
    <row r="305" spans="1:5" ht="18.75" customHeight="1" x14ac:dyDescent="0.3">
      <c r="A305" s="32"/>
      <c r="B305" s="37"/>
      <c r="C305" s="37"/>
      <c r="D305" s="34"/>
      <c r="E305" s="43"/>
    </row>
    <row r="306" spans="1:5" ht="18.75" customHeight="1" x14ac:dyDescent="0.3">
      <c r="A306" s="32"/>
      <c r="B306" s="37"/>
      <c r="C306" s="37"/>
      <c r="D306" s="34"/>
      <c r="E306" s="43"/>
    </row>
    <row r="307" spans="1:5" ht="18.75" customHeight="1" x14ac:dyDescent="0.3">
      <c r="A307" s="32"/>
      <c r="B307" s="37"/>
      <c r="C307" s="37"/>
      <c r="D307" s="34"/>
      <c r="E307" s="43"/>
    </row>
    <row r="308" spans="1:5" ht="18.75" customHeight="1" x14ac:dyDescent="0.3">
      <c r="A308" s="32"/>
      <c r="B308" s="37"/>
      <c r="C308" s="37"/>
      <c r="D308" s="34"/>
      <c r="E308" s="43"/>
    </row>
    <row r="309" spans="1:5" ht="18.75" customHeight="1" x14ac:dyDescent="0.3">
      <c r="A309" s="32"/>
      <c r="B309" s="37"/>
      <c r="C309" s="37"/>
      <c r="D309" s="34"/>
      <c r="E309" s="43"/>
    </row>
    <row r="310" spans="1:5" ht="18.75" customHeight="1" x14ac:dyDescent="0.3">
      <c r="A310" s="32"/>
      <c r="B310" s="37"/>
      <c r="C310" s="37"/>
      <c r="D310" s="34"/>
      <c r="E310" s="43"/>
    </row>
    <row r="311" spans="1:5" ht="18.75" customHeight="1" x14ac:dyDescent="0.3">
      <c r="A311" s="32"/>
      <c r="B311" s="37"/>
      <c r="C311" s="37"/>
      <c r="D311" s="34"/>
      <c r="E311" s="43"/>
    </row>
    <row r="312" spans="1:5" ht="18.75" customHeight="1" x14ac:dyDescent="0.3">
      <c r="A312" s="32"/>
      <c r="B312" s="37"/>
      <c r="C312" s="37"/>
      <c r="D312" s="34"/>
      <c r="E312" s="43"/>
    </row>
    <row r="313" spans="1:5" ht="18.75" customHeight="1" x14ac:dyDescent="0.3">
      <c r="A313" s="32"/>
      <c r="B313" s="37"/>
      <c r="C313" s="37"/>
      <c r="D313" s="34"/>
      <c r="E313" s="43"/>
    </row>
    <row r="314" spans="1:5" ht="18.75" customHeight="1" x14ac:dyDescent="0.3">
      <c r="A314" s="32"/>
      <c r="B314" s="37"/>
      <c r="C314" s="37"/>
      <c r="D314" s="34"/>
      <c r="E314" s="43"/>
    </row>
    <row r="315" spans="1:5" ht="18.75" customHeight="1" x14ac:dyDescent="0.3">
      <c r="A315" s="32"/>
      <c r="B315" s="37"/>
      <c r="C315" s="37"/>
      <c r="D315" s="34"/>
      <c r="E315" s="43"/>
    </row>
    <row r="316" spans="1:5" ht="18.75" customHeight="1" x14ac:dyDescent="0.3">
      <c r="A316" s="32"/>
      <c r="B316" s="37"/>
      <c r="C316" s="37"/>
      <c r="D316" s="34"/>
      <c r="E316" s="43"/>
    </row>
    <row r="317" spans="1:5" ht="18.75" customHeight="1" x14ac:dyDescent="0.3">
      <c r="A317" s="32"/>
      <c r="B317" s="37"/>
      <c r="C317" s="37"/>
      <c r="D317" s="34"/>
      <c r="E317" s="43"/>
    </row>
    <row r="318" spans="1:5" ht="18.75" customHeight="1" x14ac:dyDescent="0.3">
      <c r="A318" s="32"/>
      <c r="B318" s="37"/>
      <c r="C318" s="37"/>
      <c r="D318" s="34"/>
      <c r="E318" s="43"/>
    </row>
    <row r="319" spans="1:5" ht="18.75" customHeight="1" x14ac:dyDescent="0.3">
      <c r="A319" s="32"/>
      <c r="B319" s="37"/>
      <c r="C319" s="37"/>
      <c r="D319" s="34"/>
      <c r="E319" s="43"/>
    </row>
    <row r="320" spans="1:5" ht="18.75" customHeight="1" x14ac:dyDescent="0.3">
      <c r="A320" s="32"/>
      <c r="B320" s="37"/>
      <c r="C320" s="37"/>
      <c r="D320" s="34"/>
      <c r="E320" s="43"/>
    </row>
    <row r="321" spans="1:5" ht="18.75" customHeight="1" x14ac:dyDescent="0.3">
      <c r="A321" s="32"/>
      <c r="B321" s="37"/>
      <c r="C321" s="37"/>
      <c r="D321" s="34"/>
      <c r="E321" s="43"/>
    </row>
    <row r="322" spans="1:5" ht="18.75" customHeight="1" x14ac:dyDescent="0.3">
      <c r="A322" s="32"/>
      <c r="B322" s="37"/>
      <c r="C322" s="37"/>
      <c r="D322" s="34"/>
      <c r="E322" s="43"/>
    </row>
    <row r="323" spans="1:5" ht="18.75" customHeight="1" x14ac:dyDescent="0.3">
      <c r="A323" s="32"/>
      <c r="B323" s="37"/>
      <c r="C323" s="37"/>
      <c r="D323" s="34"/>
      <c r="E323" s="43"/>
    </row>
    <row r="324" spans="1:5" ht="18.75" customHeight="1" x14ac:dyDescent="0.3">
      <c r="A324" s="32"/>
      <c r="B324" s="37"/>
      <c r="C324" s="37"/>
      <c r="D324" s="34"/>
      <c r="E324" s="43"/>
    </row>
    <row r="325" spans="1:5" ht="18.75" customHeight="1" x14ac:dyDescent="0.3">
      <c r="A325" s="32"/>
      <c r="B325" s="37"/>
      <c r="C325" s="37"/>
      <c r="D325" s="34"/>
      <c r="E325" s="43"/>
    </row>
    <row r="326" spans="1:5" ht="18.75" customHeight="1" x14ac:dyDescent="0.3">
      <c r="A326" s="32"/>
      <c r="B326" s="37"/>
      <c r="C326" s="37"/>
      <c r="D326" s="34"/>
      <c r="E326" s="43"/>
    </row>
    <row r="327" spans="1:5" ht="18.75" customHeight="1" x14ac:dyDescent="0.3">
      <c r="A327" s="32"/>
      <c r="B327" s="37"/>
      <c r="C327" s="37"/>
      <c r="D327" s="34"/>
      <c r="E327" s="43"/>
    </row>
    <row r="328" spans="1:5" ht="18.75" customHeight="1" x14ac:dyDescent="0.3">
      <c r="A328" s="32"/>
      <c r="B328" s="37"/>
      <c r="C328" s="37"/>
      <c r="D328" s="34"/>
      <c r="E328" s="43"/>
    </row>
    <row r="329" spans="1:5" ht="18.75" customHeight="1" x14ac:dyDescent="0.3">
      <c r="A329" s="32"/>
      <c r="B329" s="37"/>
      <c r="C329" s="37"/>
      <c r="D329" s="34"/>
      <c r="E329" s="43"/>
    </row>
    <row r="330" spans="1:5" ht="18.75" customHeight="1" x14ac:dyDescent="0.3">
      <c r="A330" s="32"/>
      <c r="B330" s="37"/>
      <c r="C330" s="37"/>
      <c r="D330" s="34"/>
      <c r="E330" s="43"/>
    </row>
    <row r="331" spans="1:5" ht="18.75" customHeight="1" x14ac:dyDescent="0.3">
      <c r="A331" s="32"/>
      <c r="B331" s="37"/>
      <c r="C331" s="37"/>
      <c r="D331" s="34"/>
      <c r="E331" s="43"/>
    </row>
    <row r="332" spans="1:5" ht="18.75" customHeight="1" x14ac:dyDescent="0.3">
      <c r="A332" s="32"/>
      <c r="B332" s="37"/>
      <c r="C332" s="37"/>
      <c r="D332" s="34"/>
      <c r="E332" s="43"/>
    </row>
    <row r="333" spans="1:5" ht="18.75" customHeight="1" x14ac:dyDescent="0.3">
      <c r="A333" s="32"/>
      <c r="B333" s="37"/>
      <c r="C333" s="37"/>
      <c r="D333" s="34"/>
      <c r="E333" s="43"/>
    </row>
    <row r="334" spans="1:5" ht="18.75" customHeight="1" x14ac:dyDescent="0.3">
      <c r="A334" s="32"/>
      <c r="B334" s="37"/>
      <c r="C334" s="37"/>
      <c r="D334" s="34"/>
      <c r="E334" s="43"/>
    </row>
    <row r="335" spans="1:5" ht="18.75" customHeight="1" x14ac:dyDescent="0.3">
      <c r="A335" s="32"/>
      <c r="B335" s="37"/>
      <c r="C335" s="37"/>
      <c r="D335" s="34"/>
      <c r="E335" s="43"/>
    </row>
    <row r="336" spans="1:5" ht="18.75" customHeight="1" x14ac:dyDescent="0.3">
      <c r="A336" s="32"/>
      <c r="B336" s="37"/>
      <c r="C336" s="37"/>
      <c r="D336" s="34"/>
      <c r="E336" s="43"/>
    </row>
    <row r="337" spans="1:5" ht="18.75" customHeight="1" x14ac:dyDescent="0.3">
      <c r="A337" s="32"/>
      <c r="B337" s="37"/>
      <c r="C337" s="37"/>
      <c r="D337" s="34"/>
      <c r="E337" s="43"/>
    </row>
    <row r="338" spans="1:5" ht="18.75" customHeight="1" x14ac:dyDescent="0.3">
      <c r="A338" s="32"/>
      <c r="B338" s="37"/>
      <c r="C338" s="37"/>
      <c r="D338" s="34"/>
      <c r="E338" s="43"/>
    </row>
    <row r="339" spans="1:5" ht="18.75" customHeight="1" x14ac:dyDescent="0.3">
      <c r="A339" s="32"/>
      <c r="B339" s="37"/>
      <c r="C339" s="37"/>
      <c r="D339" s="34"/>
      <c r="E339" s="43"/>
    </row>
    <row r="340" spans="1:5" ht="18.75" customHeight="1" x14ac:dyDescent="0.3">
      <c r="A340" s="32"/>
      <c r="B340" s="37"/>
      <c r="C340" s="37"/>
      <c r="D340" s="34"/>
      <c r="E340" s="43"/>
    </row>
    <row r="341" spans="1:5" ht="18.75" customHeight="1" x14ac:dyDescent="0.3">
      <c r="A341" s="32"/>
      <c r="B341" s="37"/>
      <c r="C341" s="37"/>
      <c r="D341" s="34"/>
      <c r="E341" s="43"/>
    </row>
    <row r="342" spans="1:5" ht="18.75" customHeight="1" x14ac:dyDescent="0.3">
      <c r="A342" s="32"/>
      <c r="B342" s="37"/>
      <c r="C342" s="37"/>
      <c r="D342" s="34"/>
      <c r="E342" s="43"/>
    </row>
    <row r="343" spans="1:5" ht="18.75" customHeight="1" x14ac:dyDescent="0.3">
      <c r="A343" s="32"/>
      <c r="B343" s="37"/>
      <c r="C343" s="37"/>
      <c r="D343" s="34"/>
      <c r="E343" s="43"/>
    </row>
    <row r="344" spans="1:5" ht="18.75" customHeight="1" x14ac:dyDescent="0.3">
      <c r="A344" s="32"/>
      <c r="B344" s="37"/>
      <c r="C344" s="37"/>
      <c r="D344" s="34"/>
      <c r="E344" s="43"/>
    </row>
    <row r="345" spans="1:5" ht="18.75" customHeight="1" x14ac:dyDescent="0.3">
      <c r="A345" s="32"/>
      <c r="B345" s="37"/>
      <c r="C345" s="37"/>
      <c r="D345" s="34"/>
      <c r="E345" s="43"/>
    </row>
    <row r="346" spans="1:5" ht="18.75" customHeight="1" x14ac:dyDescent="0.3">
      <c r="A346" s="32"/>
      <c r="B346" s="37"/>
      <c r="C346" s="37"/>
      <c r="D346" s="34"/>
      <c r="E346" s="43"/>
    </row>
    <row r="347" spans="1:5" ht="18.75" customHeight="1" x14ac:dyDescent="0.3">
      <c r="A347" s="32"/>
      <c r="B347" s="37"/>
      <c r="C347" s="37"/>
      <c r="D347" s="34"/>
      <c r="E347" s="43"/>
    </row>
    <row r="348" spans="1:5" ht="18.75" customHeight="1" x14ac:dyDescent="0.3">
      <c r="A348" s="32"/>
      <c r="B348" s="37"/>
      <c r="C348" s="37"/>
      <c r="D348" s="34"/>
      <c r="E348" s="43"/>
    </row>
    <row r="349" spans="1:5" ht="18.75" customHeight="1" x14ac:dyDescent="0.3">
      <c r="A349" s="32"/>
      <c r="B349" s="37"/>
      <c r="C349" s="37"/>
      <c r="D349" s="34"/>
      <c r="E349" s="43"/>
    </row>
    <row r="350" spans="1:5" ht="18.75" customHeight="1" x14ac:dyDescent="0.3">
      <c r="A350" s="32"/>
      <c r="B350" s="37"/>
      <c r="C350" s="37"/>
      <c r="D350" s="34"/>
      <c r="E350" s="43"/>
    </row>
    <row r="351" spans="1:5" ht="18.75" customHeight="1" x14ac:dyDescent="0.3">
      <c r="A351" s="32"/>
      <c r="B351" s="37"/>
      <c r="C351" s="37"/>
      <c r="D351" s="34"/>
      <c r="E351" s="43"/>
    </row>
    <row r="352" spans="1:5" ht="18.75" customHeight="1" x14ac:dyDescent="0.3">
      <c r="A352" s="32"/>
      <c r="B352" s="37"/>
      <c r="C352" s="37"/>
      <c r="D352" s="34"/>
      <c r="E352" s="43"/>
    </row>
    <row r="353" spans="1:5" ht="18.75" customHeight="1" x14ac:dyDescent="0.3">
      <c r="A353" s="32"/>
      <c r="B353" s="37"/>
      <c r="C353" s="37"/>
      <c r="D353" s="34"/>
      <c r="E353" s="43"/>
    </row>
    <row r="354" spans="1:5" ht="18.75" customHeight="1" x14ac:dyDescent="0.3">
      <c r="A354" s="32"/>
      <c r="B354" s="37"/>
      <c r="C354" s="37"/>
      <c r="D354" s="34"/>
      <c r="E354" s="43"/>
    </row>
    <row r="355" spans="1:5" ht="18.75" customHeight="1" x14ac:dyDescent="0.3">
      <c r="A355" s="32"/>
      <c r="B355" s="37"/>
      <c r="C355" s="37"/>
      <c r="D355" s="34"/>
      <c r="E355" s="43"/>
    </row>
    <row r="356" spans="1:5" ht="18.75" customHeight="1" x14ac:dyDescent="0.3">
      <c r="A356" s="32"/>
      <c r="B356" s="37"/>
      <c r="C356" s="37"/>
      <c r="D356" s="34"/>
      <c r="E356" s="43"/>
    </row>
    <row r="357" spans="1:5" ht="18.75" customHeight="1" x14ac:dyDescent="0.3">
      <c r="A357" s="32"/>
      <c r="B357" s="37"/>
      <c r="C357" s="37"/>
      <c r="D357" s="34"/>
      <c r="E357" s="43"/>
    </row>
    <row r="358" spans="1:5" ht="18.75" customHeight="1" x14ac:dyDescent="0.3">
      <c r="A358" s="32"/>
      <c r="B358" s="37"/>
      <c r="C358" s="37"/>
      <c r="D358" s="34"/>
      <c r="E358" s="43"/>
    </row>
    <row r="359" spans="1:5" ht="18.75" customHeight="1" x14ac:dyDescent="0.3">
      <c r="A359" s="32"/>
      <c r="B359" s="37"/>
      <c r="C359" s="37"/>
      <c r="D359" s="34"/>
      <c r="E359" s="43"/>
    </row>
    <row r="360" spans="1:5" ht="18.75" customHeight="1" x14ac:dyDescent="0.3">
      <c r="A360" s="32"/>
      <c r="B360" s="37"/>
      <c r="C360" s="37"/>
      <c r="D360" s="34"/>
      <c r="E360" s="43"/>
    </row>
    <row r="361" spans="1:5" ht="18.75" customHeight="1" x14ac:dyDescent="0.3">
      <c r="A361" s="32"/>
      <c r="B361" s="37"/>
      <c r="C361" s="37"/>
      <c r="D361" s="34"/>
      <c r="E361" s="43"/>
    </row>
    <row r="362" spans="1:5" ht="18.75" customHeight="1" x14ac:dyDescent="0.3">
      <c r="A362" s="32"/>
      <c r="B362" s="37"/>
      <c r="C362" s="37"/>
      <c r="D362" s="34"/>
      <c r="E362" s="43"/>
    </row>
    <row r="363" spans="1:5" ht="18.75" customHeight="1" x14ac:dyDescent="0.3">
      <c r="A363" s="32"/>
      <c r="B363" s="37"/>
      <c r="C363" s="37"/>
      <c r="D363" s="34"/>
      <c r="E363" s="43"/>
    </row>
    <row r="364" spans="1:5" ht="18.75" customHeight="1" x14ac:dyDescent="0.3">
      <c r="A364" s="32"/>
      <c r="B364" s="37"/>
      <c r="C364" s="37"/>
      <c r="D364" s="34"/>
      <c r="E364" s="43"/>
    </row>
    <row r="365" spans="1:5" ht="18.75" customHeight="1" x14ac:dyDescent="0.3">
      <c r="A365" s="32"/>
      <c r="B365" s="37"/>
      <c r="C365" s="37"/>
      <c r="D365" s="34"/>
      <c r="E365" s="43"/>
    </row>
    <row r="366" spans="1:5" ht="18.75" customHeight="1" x14ac:dyDescent="0.3">
      <c r="A366" s="32"/>
      <c r="B366" s="37"/>
      <c r="C366" s="37"/>
      <c r="D366" s="34"/>
      <c r="E366" s="43"/>
    </row>
    <row r="367" spans="1:5" ht="18.75" customHeight="1" x14ac:dyDescent="0.3">
      <c r="A367" s="32"/>
      <c r="B367" s="37"/>
      <c r="C367" s="37"/>
      <c r="D367" s="34"/>
      <c r="E367" s="43"/>
    </row>
    <row r="368" spans="1:5" ht="18.75" customHeight="1" x14ac:dyDescent="0.3">
      <c r="A368" s="32"/>
      <c r="B368" s="37"/>
      <c r="C368" s="37"/>
      <c r="D368" s="34"/>
      <c r="E368" s="43"/>
    </row>
    <row r="369" spans="1:5" ht="18.75" customHeight="1" x14ac:dyDescent="0.3">
      <c r="A369" s="32"/>
      <c r="B369" s="37"/>
      <c r="C369" s="37"/>
      <c r="D369" s="34"/>
      <c r="E369" s="43"/>
    </row>
    <row r="370" spans="1:5" ht="18.75" customHeight="1" x14ac:dyDescent="0.3">
      <c r="A370" s="32"/>
      <c r="B370" s="37"/>
      <c r="C370" s="37"/>
      <c r="D370" s="34"/>
      <c r="E370" s="43"/>
    </row>
    <row r="371" spans="1:5" ht="18.75" customHeight="1" x14ac:dyDescent="0.3">
      <c r="A371" s="32"/>
      <c r="B371" s="37"/>
      <c r="C371" s="37"/>
      <c r="D371" s="34"/>
      <c r="E371" s="43"/>
    </row>
    <row r="372" spans="1:5" ht="18.75" customHeight="1" x14ac:dyDescent="0.3">
      <c r="A372" s="32"/>
      <c r="B372" s="37"/>
      <c r="C372" s="37"/>
      <c r="D372" s="34"/>
      <c r="E372" s="43"/>
    </row>
    <row r="373" spans="1:5" ht="18.75" customHeight="1" x14ac:dyDescent="0.3">
      <c r="A373" s="32"/>
      <c r="B373" s="37"/>
      <c r="C373" s="37"/>
      <c r="D373" s="34"/>
      <c r="E373" s="43"/>
    </row>
    <row r="374" spans="1:5" ht="18.75" customHeight="1" x14ac:dyDescent="0.3">
      <c r="A374" s="32"/>
      <c r="B374" s="37"/>
      <c r="C374" s="37"/>
      <c r="D374" s="34"/>
      <c r="E374" s="43"/>
    </row>
    <row r="375" spans="1:5" ht="18.75" customHeight="1" x14ac:dyDescent="0.3">
      <c r="A375" s="32"/>
      <c r="B375" s="37"/>
      <c r="C375" s="37"/>
      <c r="D375" s="34"/>
      <c r="E375" s="43"/>
    </row>
    <row r="376" spans="1:5" ht="18.75" customHeight="1" x14ac:dyDescent="0.3">
      <c r="A376" s="32"/>
      <c r="B376" s="37"/>
      <c r="C376" s="37"/>
      <c r="D376" s="34"/>
      <c r="E376" s="43"/>
    </row>
    <row r="377" spans="1:5" ht="18.75" customHeight="1" x14ac:dyDescent="0.3">
      <c r="A377" s="32"/>
      <c r="B377" s="37"/>
      <c r="C377" s="37"/>
      <c r="D377" s="34"/>
      <c r="E377" s="43"/>
    </row>
    <row r="378" spans="1:5" ht="18.75" customHeight="1" x14ac:dyDescent="0.3">
      <c r="A378" s="32"/>
      <c r="B378" s="37"/>
      <c r="C378" s="37"/>
      <c r="D378" s="34"/>
      <c r="E378" s="43"/>
    </row>
    <row r="379" spans="1:5" ht="18.75" customHeight="1" x14ac:dyDescent="0.3">
      <c r="A379" s="32"/>
      <c r="B379" s="37"/>
      <c r="C379" s="37"/>
      <c r="D379" s="34"/>
      <c r="E379" s="43"/>
    </row>
    <row r="380" spans="1:5" ht="18.75" customHeight="1" x14ac:dyDescent="0.3">
      <c r="A380" s="32"/>
      <c r="B380" s="37"/>
      <c r="C380" s="37"/>
      <c r="D380" s="34"/>
      <c r="E380" s="43"/>
    </row>
    <row r="381" spans="1:5" ht="18.75" customHeight="1" x14ac:dyDescent="0.3">
      <c r="A381" s="32"/>
      <c r="B381" s="37"/>
      <c r="C381" s="37"/>
      <c r="D381" s="34"/>
      <c r="E381" s="43"/>
    </row>
    <row r="382" spans="1:5" ht="18.75" customHeight="1" x14ac:dyDescent="0.3">
      <c r="A382" s="32"/>
      <c r="B382" s="37"/>
      <c r="C382" s="37"/>
      <c r="D382" s="34"/>
      <c r="E382" s="43"/>
    </row>
    <row r="383" spans="1:5" ht="18.75" customHeight="1" x14ac:dyDescent="0.3">
      <c r="A383" s="32"/>
      <c r="B383" s="37"/>
      <c r="C383" s="37"/>
      <c r="D383" s="34"/>
      <c r="E383" s="43"/>
    </row>
    <row r="384" spans="1:5" ht="18.75" customHeight="1" x14ac:dyDescent="0.3">
      <c r="A384" s="32"/>
      <c r="B384" s="37"/>
      <c r="C384" s="37"/>
      <c r="D384" s="34"/>
      <c r="E384" s="43"/>
    </row>
    <row r="385" spans="1:5" ht="18.75" customHeight="1" x14ac:dyDescent="0.3">
      <c r="A385" s="32"/>
      <c r="B385" s="37"/>
      <c r="C385" s="37"/>
      <c r="D385" s="34"/>
      <c r="E385" s="43"/>
    </row>
    <row r="386" spans="1:5" ht="18.75" customHeight="1" x14ac:dyDescent="0.3">
      <c r="A386" s="32"/>
      <c r="B386" s="37"/>
      <c r="C386" s="37"/>
      <c r="D386" s="34"/>
      <c r="E386" s="43"/>
    </row>
    <row r="387" spans="1:5" ht="18.75" customHeight="1" x14ac:dyDescent="0.3">
      <c r="A387" s="32"/>
      <c r="B387" s="37"/>
      <c r="C387" s="37"/>
      <c r="D387" s="34"/>
      <c r="E387" s="43"/>
    </row>
    <row r="388" spans="1:5" ht="18.75" customHeight="1" x14ac:dyDescent="0.3">
      <c r="A388" s="32"/>
      <c r="B388" s="37"/>
      <c r="C388" s="37"/>
      <c r="D388" s="34"/>
      <c r="E388" s="43"/>
    </row>
    <row r="389" spans="1:5" ht="18.75" customHeight="1" x14ac:dyDescent="0.3">
      <c r="A389" s="32"/>
      <c r="B389" s="37"/>
      <c r="C389" s="37"/>
      <c r="D389" s="34"/>
      <c r="E389" s="43"/>
    </row>
    <row r="390" spans="1:5" ht="18.75" customHeight="1" x14ac:dyDescent="0.3">
      <c r="A390" s="32"/>
      <c r="B390" s="37"/>
      <c r="C390" s="37"/>
      <c r="D390" s="34"/>
      <c r="E390" s="43"/>
    </row>
    <row r="391" spans="1:5" ht="18.75" customHeight="1" x14ac:dyDescent="0.3">
      <c r="A391" s="32"/>
      <c r="B391" s="37"/>
      <c r="C391" s="37"/>
      <c r="D391" s="34"/>
      <c r="E391" s="43"/>
    </row>
    <row r="392" spans="1:5" ht="18.75" customHeight="1" x14ac:dyDescent="0.3">
      <c r="A392" s="32"/>
      <c r="B392" s="37"/>
      <c r="C392" s="37"/>
      <c r="D392" s="34"/>
      <c r="E392" s="43"/>
    </row>
    <row r="393" spans="1:5" ht="18.75" customHeight="1" x14ac:dyDescent="0.3">
      <c r="A393" s="32"/>
      <c r="B393" s="37"/>
      <c r="C393" s="37"/>
      <c r="D393" s="34"/>
      <c r="E393" s="43"/>
    </row>
    <row r="394" spans="1:5" ht="18.75" customHeight="1" x14ac:dyDescent="0.3">
      <c r="A394" s="32"/>
      <c r="B394" s="37"/>
      <c r="C394" s="37"/>
      <c r="D394" s="34"/>
      <c r="E394" s="43"/>
    </row>
    <row r="395" spans="1:5" ht="18.75" customHeight="1" x14ac:dyDescent="0.3">
      <c r="A395" s="32"/>
      <c r="B395" s="37"/>
      <c r="C395" s="37"/>
      <c r="D395" s="34"/>
      <c r="E395" s="43"/>
    </row>
    <row r="396" spans="1:5" ht="18.75" customHeight="1" x14ac:dyDescent="0.3">
      <c r="A396" s="32"/>
      <c r="B396" s="37"/>
      <c r="C396" s="37"/>
      <c r="D396" s="34"/>
      <c r="E396" s="43"/>
    </row>
    <row r="397" spans="1:5" ht="18.75" customHeight="1" x14ac:dyDescent="0.3">
      <c r="A397" s="32"/>
      <c r="B397" s="37"/>
      <c r="C397" s="37"/>
      <c r="D397" s="34"/>
      <c r="E397" s="43"/>
    </row>
    <row r="398" spans="1:5" ht="18.75" customHeight="1" x14ac:dyDescent="0.3">
      <c r="A398" s="32"/>
      <c r="B398" s="37"/>
      <c r="C398" s="37"/>
      <c r="D398" s="34"/>
      <c r="E398" s="43"/>
    </row>
    <row r="399" spans="1:5" ht="18.75" customHeight="1" x14ac:dyDescent="0.3">
      <c r="A399" s="32"/>
      <c r="B399" s="37"/>
      <c r="C399" s="37"/>
      <c r="D399" s="34"/>
      <c r="E399" s="43"/>
    </row>
    <row r="400" spans="1:5" ht="18.75" customHeight="1" x14ac:dyDescent="0.3">
      <c r="A400" s="32"/>
      <c r="B400" s="37"/>
      <c r="C400" s="37"/>
      <c r="D400" s="34"/>
      <c r="E400" s="43"/>
    </row>
    <row r="401" spans="1:5" ht="18.75" customHeight="1" x14ac:dyDescent="0.3">
      <c r="A401" s="32"/>
      <c r="B401" s="37"/>
      <c r="C401" s="37"/>
      <c r="D401" s="34"/>
      <c r="E401" s="43"/>
    </row>
    <row r="402" spans="1:5" ht="18.75" customHeight="1" x14ac:dyDescent="0.3">
      <c r="A402" s="32"/>
      <c r="B402" s="37"/>
      <c r="C402" s="37"/>
      <c r="D402" s="34"/>
      <c r="E402" s="43"/>
    </row>
    <row r="403" spans="1:5" ht="18.75" customHeight="1" x14ac:dyDescent="0.3">
      <c r="A403" s="32"/>
      <c r="B403" s="37"/>
      <c r="C403" s="37"/>
      <c r="D403" s="34"/>
      <c r="E403" s="43"/>
    </row>
    <row r="404" spans="1:5" ht="18.75" customHeight="1" x14ac:dyDescent="0.3">
      <c r="A404" s="32"/>
      <c r="B404" s="37"/>
      <c r="C404" s="37"/>
      <c r="D404" s="34"/>
      <c r="E404" s="43"/>
    </row>
    <row r="405" spans="1:5" ht="18.75" customHeight="1" x14ac:dyDescent="0.3">
      <c r="A405" s="32"/>
      <c r="B405" s="37"/>
      <c r="C405" s="37"/>
      <c r="D405" s="34"/>
      <c r="E405" s="43"/>
    </row>
    <row r="406" spans="1:5" ht="18.75" customHeight="1" x14ac:dyDescent="0.3">
      <c r="A406" s="32"/>
      <c r="B406" s="37"/>
      <c r="C406" s="37"/>
      <c r="D406" s="34"/>
      <c r="E406" s="43"/>
    </row>
    <row r="407" spans="1:5" ht="18.75" customHeight="1" x14ac:dyDescent="0.3">
      <c r="A407" s="32"/>
      <c r="B407" s="37"/>
      <c r="C407" s="37"/>
      <c r="D407" s="34"/>
      <c r="E407" s="43"/>
    </row>
    <row r="408" spans="1:5" ht="18.75" customHeight="1" x14ac:dyDescent="0.3">
      <c r="A408" s="32"/>
      <c r="B408" s="37"/>
      <c r="C408" s="37"/>
      <c r="D408" s="34"/>
      <c r="E408" s="43"/>
    </row>
    <row r="409" spans="1:5" ht="18.75" customHeight="1" x14ac:dyDescent="0.3">
      <c r="A409" s="32"/>
      <c r="B409" s="37"/>
      <c r="C409" s="37"/>
      <c r="D409" s="34"/>
      <c r="E409" s="43"/>
    </row>
    <row r="410" spans="1:5" ht="18.75" customHeight="1" x14ac:dyDescent="0.3">
      <c r="A410" s="32"/>
      <c r="B410" s="37"/>
      <c r="C410" s="37"/>
      <c r="D410" s="34"/>
      <c r="E410" s="43"/>
    </row>
    <row r="411" spans="1:5" ht="18.75" customHeight="1" x14ac:dyDescent="0.3">
      <c r="A411" s="32"/>
      <c r="B411" s="37"/>
      <c r="C411" s="37"/>
      <c r="D411" s="34"/>
      <c r="E411" s="43"/>
    </row>
    <row r="412" spans="1:5" ht="18.75" customHeight="1" x14ac:dyDescent="0.3">
      <c r="A412" s="32"/>
      <c r="B412" s="37"/>
      <c r="C412" s="37"/>
      <c r="D412" s="34"/>
      <c r="E412" s="43"/>
    </row>
    <row r="413" spans="1:5" ht="18.75" customHeight="1" x14ac:dyDescent="0.3">
      <c r="A413" s="32"/>
      <c r="B413" s="37"/>
      <c r="C413" s="37"/>
      <c r="D413" s="34"/>
      <c r="E413" s="43"/>
    </row>
    <row r="414" spans="1:5" ht="18.75" customHeight="1" x14ac:dyDescent="0.3">
      <c r="A414" s="32"/>
      <c r="B414" s="37"/>
      <c r="C414" s="37"/>
      <c r="D414" s="34"/>
      <c r="E414" s="43"/>
    </row>
    <row r="415" spans="1:5" ht="18.75" customHeight="1" x14ac:dyDescent="0.3">
      <c r="A415" s="32"/>
      <c r="B415" s="37"/>
      <c r="C415" s="37"/>
      <c r="D415" s="34"/>
      <c r="E415" s="43"/>
    </row>
    <row r="416" spans="1:5" ht="18.75" customHeight="1" x14ac:dyDescent="0.3">
      <c r="A416" s="32"/>
      <c r="B416" s="37"/>
      <c r="C416" s="37"/>
      <c r="D416" s="34"/>
      <c r="E416" s="43"/>
    </row>
    <row r="417" spans="1:5" ht="18.75" customHeight="1" x14ac:dyDescent="0.3">
      <c r="A417" s="32"/>
      <c r="B417" s="37"/>
      <c r="C417" s="37"/>
      <c r="D417" s="34"/>
      <c r="E417" s="43"/>
    </row>
    <row r="418" spans="1:5" ht="18.75" customHeight="1" x14ac:dyDescent="0.3">
      <c r="A418" s="32"/>
      <c r="B418" s="37"/>
      <c r="C418" s="37"/>
      <c r="D418" s="34"/>
      <c r="E418" s="43"/>
    </row>
    <row r="419" spans="1:5" ht="18.75" customHeight="1" x14ac:dyDescent="0.3">
      <c r="A419" s="32"/>
      <c r="B419" s="37"/>
      <c r="C419" s="37"/>
      <c r="D419" s="34"/>
      <c r="E419" s="43"/>
    </row>
    <row r="420" spans="1:5" ht="18.75" customHeight="1" x14ac:dyDescent="0.3">
      <c r="A420" s="32"/>
      <c r="B420" s="37"/>
      <c r="C420" s="37"/>
      <c r="D420" s="34"/>
      <c r="E420" s="43"/>
    </row>
    <row r="421" spans="1:5" ht="18.75" customHeight="1" x14ac:dyDescent="0.3">
      <c r="A421" s="32"/>
      <c r="B421" s="37"/>
      <c r="C421" s="37"/>
      <c r="D421" s="34"/>
      <c r="E421" s="43"/>
    </row>
    <row r="422" spans="1:5" ht="18.75" customHeight="1" x14ac:dyDescent="0.3">
      <c r="A422" s="32"/>
      <c r="B422" s="37"/>
      <c r="C422" s="37"/>
      <c r="D422" s="34"/>
      <c r="E422" s="43"/>
    </row>
    <row r="423" spans="1:5" ht="18.75" customHeight="1" x14ac:dyDescent="0.3">
      <c r="A423" s="32"/>
      <c r="B423" s="37"/>
      <c r="C423" s="37"/>
      <c r="D423" s="34"/>
      <c r="E423" s="43"/>
    </row>
    <row r="424" spans="1:5" ht="18.75" customHeight="1" x14ac:dyDescent="0.3">
      <c r="A424" s="32"/>
      <c r="B424" s="37"/>
      <c r="C424" s="37"/>
      <c r="D424" s="34"/>
      <c r="E424" s="43"/>
    </row>
    <row r="425" spans="1:5" ht="18.75" customHeight="1" x14ac:dyDescent="0.3">
      <c r="A425" s="32"/>
      <c r="B425" s="37"/>
      <c r="C425" s="37"/>
      <c r="D425" s="34"/>
      <c r="E425" s="43"/>
    </row>
    <row r="426" spans="1:5" ht="18.75" customHeight="1" x14ac:dyDescent="0.3">
      <c r="A426" s="32"/>
      <c r="B426" s="37"/>
      <c r="C426" s="37"/>
      <c r="D426" s="34"/>
      <c r="E426" s="43"/>
    </row>
    <row r="427" spans="1:5" ht="18.75" customHeight="1" x14ac:dyDescent="0.3">
      <c r="A427" s="32"/>
      <c r="B427" s="37"/>
      <c r="C427" s="37"/>
      <c r="D427" s="34"/>
      <c r="E427" s="43"/>
    </row>
    <row r="428" spans="1:5" ht="18.75" customHeight="1" x14ac:dyDescent="0.3">
      <c r="A428" s="32"/>
      <c r="B428" s="37"/>
      <c r="C428" s="37"/>
      <c r="D428" s="34"/>
      <c r="E428" s="43"/>
    </row>
    <row r="429" spans="1:5" ht="18.75" customHeight="1" x14ac:dyDescent="0.3">
      <c r="A429" s="32"/>
      <c r="B429" s="37"/>
      <c r="C429" s="37"/>
      <c r="D429" s="34"/>
      <c r="E429" s="43"/>
    </row>
    <row r="430" spans="1:5" ht="18.75" customHeight="1" x14ac:dyDescent="0.3">
      <c r="A430" s="32"/>
      <c r="B430" s="37"/>
      <c r="C430" s="37"/>
      <c r="D430" s="34"/>
      <c r="E430" s="43"/>
    </row>
    <row r="431" spans="1:5" ht="18.75" customHeight="1" x14ac:dyDescent="0.3">
      <c r="A431" s="32"/>
      <c r="B431" s="37"/>
      <c r="C431" s="37"/>
      <c r="D431" s="34"/>
      <c r="E431" s="43"/>
    </row>
    <row r="432" spans="1:5" ht="18.75" customHeight="1" x14ac:dyDescent="0.3">
      <c r="A432" s="32"/>
      <c r="B432" s="37"/>
      <c r="C432" s="37"/>
      <c r="D432" s="34"/>
      <c r="E432" s="43"/>
    </row>
    <row r="433" spans="1:5" ht="18.75" customHeight="1" x14ac:dyDescent="0.3">
      <c r="A433" s="32"/>
      <c r="B433" s="37"/>
      <c r="C433" s="37"/>
      <c r="D433" s="34"/>
      <c r="E433" s="43"/>
    </row>
    <row r="434" spans="1:5" ht="18.75" customHeight="1" x14ac:dyDescent="0.3">
      <c r="A434" s="32"/>
      <c r="B434" s="37"/>
      <c r="C434" s="37"/>
      <c r="D434" s="34"/>
      <c r="E434" s="43"/>
    </row>
    <row r="435" spans="1:5" ht="18.75" customHeight="1" x14ac:dyDescent="0.3">
      <c r="A435" s="32"/>
      <c r="B435" s="37"/>
      <c r="C435" s="37"/>
      <c r="D435" s="34"/>
      <c r="E435" s="43"/>
    </row>
    <row r="436" spans="1:5" ht="18.75" customHeight="1" x14ac:dyDescent="0.3">
      <c r="A436" s="32"/>
      <c r="B436" s="37"/>
      <c r="C436" s="37"/>
      <c r="D436" s="34"/>
      <c r="E436" s="43"/>
    </row>
    <row r="437" spans="1:5" ht="18.75" customHeight="1" x14ac:dyDescent="0.3">
      <c r="A437" s="32"/>
      <c r="B437" s="37"/>
      <c r="C437" s="37"/>
      <c r="D437" s="34"/>
      <c r="E437" s="43"/>
    </row>
    <row r="438" spans="1:5" ht="18.75" customHeight="1" x14ac:dyDescent="0.3">
      <c r="A438" s="32"/>
      <c r="B438" s="37"/>
      <c r="C438" s="37"/>
      <c r="D438" s="34"/>
      <c r="E438" s="43"/>
    </row>
    <row r="439" spans="1:5" ht="18.75" customHeight="1" x14ac:dyDescent="0.3">
      <c r="A439" s="32"/>
      <c r="B439" s="37"/>
      <c r="C439" s="37"/>
      <c r="D439" s="34"/>
      <c r="E439" s="43"/>
    </row>
    <row r="440" spans="1:5" ht="18.75" customHeight="1" x14ac:dyDescent="0.3">
      <c r="A440" s="32"/>
      <c r="B440" s="37"/>
      <c r="C440" s="37"/>
      <c r="D440" s="34"/>
      <c r="E440" s="43"/>
    </row>
    <row r="441" spans="1:5" ht="18.75" customHeight="1" x14ac:dyDescent="0.3">
      <c r="A441" s="32"/>
      <c r="B441" s="37"/>
      <c r="C441" s="37"/>
      <c r="D441" s="34"/>
      <c r="E441" s="43"/>
    </row>
    <row r="442" spans="1:5" ht="18.75" customHeight="1" x14ac:dyDescent="0.3">
      <c r="A442" s="32"/>
      <c r="B442" s="37"/>
      <c r="C442" s="37"/>
      <c r="D442" s="34"/>
      <c r="E442" s="43"/>
    </row>
    <row r="443" spans="1:5" ht="18.75" customHeight="1" x14ac:dyDescent="0.3">
      <c r="A443" s="32"/>
      <c r="B443" s="37"/>
      <c r="C443" s="37"/>
      <c r="D443" s="34"/>
      <c r="E443" s="43"/>
    </row>
    <row r="444" spans="1:5" ht="18.75" customHeight="1" x14ac:dyDescent="0.3">
      <c r="A444" s="32"/>
      <c r="B444" s="37"/>
      <c r="C444" s="37"/>
      <c r="D444" s="34"/>
      <c r="E444" s="43"/>
    </row>
    <row r="445" spans="1:5" ht="18.75" customHeight="1" x14ac:dyDescent="0.3">
      <c r="A445" s="32"/>
      <c r="B445" s="37"/>
      <c r="C445" s="37"/>
      <c r="D445" s="34"/>
      <c r="E445" s="43"/>
    </row>
    <row r="446" spans="1:5" ht="18.75" customHeight="1" x14ac:dyDescent="0.3">
      <c r="A446" s="32"/>
      <c r="B446" s="37"/>
      <c r="C446" s="37"/>
      <c r="D446" s="34"/>
      <c r="E446" s="43"/>
    </row>
    <row r="447" spans="1:5" ht="18.75" customHeight="1" x14ac:dyDescent="0.3">
      <c r="A447" s="32"/>
      <c r="B447" s="37"/>
      <c r="C447" s="37"/>
      <c r="D447" s="34"/>
      <c r="E447" s="43"/>
    </row>
    <row r="448" spans="1:5" ht="18.75" customHeight="1" x14ac:dyDescent="0.3">
      <c r="A448" s="32"/>
      <c r="B448" s="37"/>
      <c r="C448" s="37"/>
      <c r="D448" s="34"/>
      <c r="E448" s="43"/>
    </row>
    <row r="449" spans="1:5" ht="18.75" customHeight="1" x14ac:dyDescent="0.3">
      <c r="A449" s="32"/>
      <c r="B449" s="37"/>
      <c r="C449" s="37"/>
      <c r="D449" s="34"/>
      <c r="E449" s="43"/>
    </row>
    <row r="450" spans="1:5" ht="18.75" customHeight="1" x14ac:dyDescent="0.3">
      <c r="A450" s="32"/>
      <c r="B450" s="37"/>
      <c r="C450" s="37"/>
      <c r="D450" s="34"/>
      <c r="E450" s="43"/>
    </row>
    <row r="451" spans="1:5" ht="18.75" customHeight="1" x14ac:dyDescent="0.3">
      <c r="A451" s="32"/>
      <c r="B451" s="37"/>
      <c r="C451" s="37"/>
      <c r="D451" s="34"/>
      <c r="E451" s="43"/>
    </row>
    <row r="452" spans="1:5" ht="18.75" customHeight="1" x14ac:dyDescent="0.3">
      <c r="A452" s="32"/>
      <c r="B452" s="37"/>
      <c r="C452" s="37"/>
      <c r="D452" s="34"/>
      <c r="E452" s="43"/>
    </row>
    <row r="453" spans="1:5" ht="18.75" customHeight="1" x14ac:dyDescent="0.3">
      <c r="A453" s="32"/>
      <c r="B453" s="37"/>
      <c r="C453" s="37"/>
      <c r="D453" s="34"/>
      <c r="E453" s="43"/>
    </row>
    <row r="454" spans="1:5" ht="18.75" customHeight="1" x14ac:dyDescent="0.3">
      <c r="A454" s="32"/>
      <c r="B454" s="37"/>
      <c r="C454" s="37"/>
      <c r="D454" s="34"/>
      <c r="E454" s="43"/>
    </row>
    <row r="455" spans="1:5" ht="18.75" customHeight="1" x14ac:dyDescent="0.3">
      <c r="A455" s="32"/>
      <c r="B455" s="37"/>
      <c r="C455" s="37"/>
      <c r="D455" s="34"/>
      <c r="E455" s="43"/>
    </row>
    <row r="456" spans="1:5" ht="18.75" customHeight="1" x14ac:dyDescent="0.3">
      <c r="A456" s="32"/>
      <c r="B456" s="37"/>
      <c r="C456" s="37"/>
      <c r="D456" s="34"/>
      <c r="E456" s="43"/>
    </row>
    <row r="457" spans="1:5" ht="18.75" customHeight="1" x14ac:dyDescent="0.3">
      <c r="A457" s="32"/>
      <c r="B457" s="37"/>
      <c r="C457" s="37"/>
      <c r="D457" s="34"/>
      <c r="E457" s="43"/>
    </row>
    <row r="458" spans="1:5" ht="18.75" customHeight="1" x14ac:dyDescent="0.3">
      <c r="A458" s="32"/>
      <c r="B458" s="37"/>
      <c r="C458" s="37"/>
      <c r="D458" s="34"/>
      <c r="E458" s="43"/>
    </row>
    <row r="459" spans="1:5" ht="18.75" customHeight="1" x14ac:dyDescent="0.3">
      <c r="A459" s="32"/>
      <c r="B459" s="37"/>
      <c r="C459" s="37"/>
      <c r="D459" s="34"/>
      <c r="E459" s="43"/>
    </row>
    <row r="460" spans="1:5" ht="18.75" customHeight="1" x14ac:dyDescent="0.3">
      <c r="A460" s="32"/>
      <c r="B460" s="37"/>
      <c r="C460" s="37"/>
      <c r="D460" s="34"/>
      <c r="E460" s="43"/>
    </row>
    <row r="461" spans="1:5" ht="18.75" customHeight="1" x14ac:dyDescent="0.3">
      <c r="A461" s="32"/>
      <c r="B461" s="37"/>
      <c r="C461" s="37"/>
      <c r="D461" s="34"/>
      <c r="E461" s="43"/>
    </row>
    <row r="462" spans="1:5" ht="18.75" customHeight="1" x14ac:dyDescent="0.3">
      <c r="A462" s="32"/>
      <c r="B462" s="37"/>
      <c r="C462" s="37"/>
      <c r="D462" s="34"/>
      <c r="E462" s="43"/>
    </row>
    <row r="463" spans="1:5" ht="18.75" customHeight="1" x14ac:dyDescent="0.3">
      <c r="A463" s="32"/>
      <c r="B463" s="37"/>
      <c r="C463" s="37"/>
      <c r="D463" s="34"/>
      <c r="E463" s="43"/>
    </row>
    <row r="464" spans="1:5" ht="18.75" customHeight="1" x14ac:dyDescent="0.3">
      <c r="A464" s="32"/>
      <c r="B464" s="37"/>
      <c r="C464" s="37"/>
      <c r="D464" s="34"/>
      <c r="E464" s="43"/>
    </row>
    <row r="465" spans="1:5" ht="18.75" customHeight="1" x14ac:dyDescent="0.3">
      <c r="A465" s="32"/>
      <c r="B465" s="37"/>
      <c r="C465" s="37"/>
      <c r="D465" s="34"/>
      <c r="E465" s="43"/>
    </row>
    <row r="466" spans="1:5" ht="18.75" customHeight="1" x14ac:dyDescent="0.3">
      <c r="A466" s="32"/>
      <c r="B466" s="37"/>
      <c r="C466" s="37"/>
      <c r="D466" s="34"/>
      <c r="E466" s="43"/>
    </row>
    <row r="467" spans="1:5" ht="18.75" customHeight="1" x14ac:dyDescent="0.3">
      <c r="A467" s="32"/>
      <c r="B467" s="37"/>
      <c r="C467" s="37"/>
      <c r="D467" s="34"/>
      <c r="E467" s="43"/>
    </row>
    <row r="468" spans="1:5" ht="18.75" customHeight="1" x14ac:dyDescent="0.3">
      <c r="A468" s="32"/>
      <c r="B468" s="37"/>
      <c r="C468" s="37"/>
      <c r="D468" s="34"/>
      <c r="E468" s="43"/>
    </row>
    <row r="469" spans="1:5" ht="18.75" customHeight="1" x14ac:dyDescent="0.3">
      <c r="A469" s="32"/>
      <c r="B469" s="37"/>
      <c r="C469" s="37"/>
      <c r="D469" s="34"/>
      <c r="E469" s="43"/>
    </row>
    <row r="470" spans="1:5" ht="18.75" customHeight="1" x14ac:dyDescent="0.3">
      <c r="A470" s="32"/>
      <c r="B470" s="37"/>
      <c r="C470" s="37"/>
      <c r="D470" s="34"/>
      <c r="E470" s="43"/>
    </row>
    <row r="471" spans="1:5" ht="18.75" customHeight="1" x14ac:dyDescent="0.3">
      <c r="A471" s="32"/>
      <c r="B471" s="37"/>
      <c r="C471" s="37"/>
      <c r="D471" s="34"/>
      <c r="E471" s="43"/>
    </row>
    <row r="472" spans="1:5" ht="18.75" customHeight="1" x14ac:dyDescent="0.3">
      <c r="A472" s="32"/>
      <c r="B472" s="37"/>
      <c r="C472" s="37"/>
      <c r="D472" s="34"/>
      <c r="E472" s="43"/>
    </row>
    <row r="473" spans="1:5" ht="18.75" customHeight="1" x14ac:dyDescent="0.3">
      <c r="A473" s="32"/>
      <c r="B473" s="37"/>
      <c r="C473" s="37"/>
      <c r="D473" s="34"/>
      <c r="E473" s="43"/>
    </row>
    <row r="474" spans="1:5" ht="18.75" customHeight="1" x14ac:dyDescent="0.3">
      <c r="A474" s="32"/>
      <c r="B474" s="37"/>
      <c r="C474" s="37"/>
      <c r="D474" s="34"/>
      <c r="E474" s="43"/>
    </row>
    <row r="475" spans="1:5" ht="18.75" customHeight="1" x14ac:dyDescent="0.3">
      <c r="A475" s="32"/>
      <c r="B475" s="37"/>
      <c r="C475" s="37"/>
      <c r="D475" s="34"/>
      <c r="E475" s="43"/>
    </row>
    <row r="476" spans="1:5" ht="18.75" customHeight="1" x14ac:dyDescent="0.3">
      <c r="A476" s="32"/>
      <c r="B476" s="37"/>
      <c r="C476" s="37"/>
      <c r="D476" s="34"/>
      <c r="E476" s="43"/>
    </row>
    <row r="477" spans="1:5" ht="18.75" customHeight="1" x14ac:dyDescent="0.3">
      <c r="A477" s="32"/>
      <c r="B477" s="37"/>
      <c r="C477" s="37"/>
      <c r="D477" s="34"/>
      <c r="E477" s="43"/>
    </row>
    <row r="478" spans="1:5" ht="18.75" customHeight="1" x14ac:dyDescent="0.3">
      <c r="A478" s="32"/>
      <c r="B478" s="37"/>
      <c r="C478" s="37"/>
      <c r="D478" s="34"/>
      <c r="E478" s="43"/>
    </row>
    <row r="479" spans="1:5" ht="18.75" customHeight="1" x14ac:dyDescent="0.3">
      <c r="A479" s="32"/>
      <c r="B479" s="37"/>
      <c r="C479" s="37"/>
      <c r="D479" s="34"/>
      <c r="E479" s="43"/>
    </row>
    <row r="480" spans="1:5" ht="18.75" customHeight="1" x14ac:dyDescent="0.3">
      <c r="A480" s="32"/>
      <c r="B480" s="37"/>
      <c r="C480" s="37"/>
      <c r="D480" s="34"/>
      <c r="E480" s="43"/>
    </row>
    <row r="481" spans="1:5" ht="18.75" customHeight="1" x14ac:dyDescent="0.3">
      <c r="A481" s="32"/>
      <c r="B481" s="37"/>
      <c r="C481" s="37"/>
      <c r="D481" s="34"/>
      <c r="E481" s="43"/>
    </row>
    <row r="482" spans="1:5" ht="18.75" customHeight="1" x14ac:dyDescent="0.3">
      <c r="A482" s="32"/>
      <c r="B482" s="37"/>
      <c r="C482" s="37"/>
      <c r="D482" s="34"/>
      <c r="E482" s="43"/>
    </row>
    <row r="483" spans="1:5" ht="18.75" customHeight="1" x14ac:dyDescent="0.3">
      <c r="A483" s="32"/>
      <c r="B483" s="37"/>
      <c r="C483" s="37"/>
      <c r="D483" s="34"/>
      <c r="E483" s="43"/>
    </row>
    <row r="484" spans="1:5" ht="18.75" customHeight="1" x14ac:dyDescent="0.3">
      <c r="A484" s="32"/>
      <c r="B484" s="37"/>
      <c r="C484" s="37"/>
      <c r="D484" s="34"/>
      <c r="E484" s="43"/>
    </row>
    <row r="485" spans="1:5" ht="18.75" customHeight="1" x14ac:dyDescent="0.3">
      <c r="A485" s="32"/>
      <c r="B485" s="37"/>
      <c r="C485" s="37"/>
      <c r="D485" s="34"/>
      <c r="E485" s="43"/>
    </row>
    <row r="486" spans="1:5" ht="18.75" customHeight="1" x14ac:dyDescent="0.3">
      <c r="A486" s="32"/>
      <c r="B486" s="37"/>
      <c r="C486" s="37"/>
      <c r="D486" s="34"/>
      <c r="E486" s="43"/>
    </row>
    <row r="487" spans="1:5" ht="18.75" customHeight="1" x14ac:dyDescent="0.3">
      <c r="A487" s="32"/>
      <c r="B487" s="37"/>
      <c r="C487" s="37"/>
      <c r="D487" s="34"/>
      <c r="E487" s="43"/>
    </row>
    <row r="488" spans="1:5" ht="18.75" customHeight="1" x14ac:dyDescent="0.3">
      <c r="A488" s="32"/>
      <c r="B488" s="37"/>
      <c r="C488" s="37"/>
      <c r="D488" s="34"/>
      <c r="E488" s="43"/>
    </row>
    <row r="489" spans="1:5" ht="18.75" customHeight="1" x14ac:dyDescent="0.3">
      <c r="A489" s="32"/>
      <c r="B489" s="37"/>
      <c r="C489" s="37"/>
      <c r="D489" s="34"/>
      <c r="E489" s="43"/>
    </row>
    <row r="490" spans="1:5" ht="18.75" customHeight="1" x14ac:dyDescent="0.3">
      <c r="A490" s="32"/>
      <c r="B490" s="37"/>
      <c r="C490" s="37"/>
      <c r="D490" s="34"/>
      <c r="E490" s="43"/>
    </row>
    <row r="491" spans="1:5" ht="18.75" customHeight="1" x14ac:dyDescent="0.3">
      <c r="A491" s="32"/>
      <c r="B491" s="37"/>
      <c r="C491" s="37"/>
      <c r="D491" s="34"/>
      <c r="E491" s="43"/>
    </row>
    <row r="492" spans="1:5" ht="18.75" customHeight="1" x14ac:dyDescent="0.3">
      <c r="A492" s="32"/>
      <c r="B492" s="37"/>
      <c r="C492" s="37"/>
      <c r="D492" s="34"/>
      <c r="E492" s="43"/>
    </row>
    <row r="493" spans="1:5" ht="18.75" customHeight="1" x14ac:dyDescent="0.3">
      <c r="A493" s="32"/>
      <c r="B493" s="37"/>
      <c r="C493" s="37"/>
      <c r="D493" s="34"/>
      <c r="E493" s="43"/>
    </row>
    <row r="494" spans="1:5" ht="18.75" customHeight="1" x14ac:dyDescent="0.3">
      <c r="A494" s="32"/>
      <c r="B494" s="37"/>
      <c r="C494" s="37"/>
      <c r="D494" s="34"/>
      <c r="E494" s="43"/>
    </row>
    <row r="495" spans="1:5" ht="18.75" customHeight="1" x14ac:dyDescent="0.3">
      <c r="A495" s="32"/>
      <c r="B495" s="37"/>
      <c r="C495" s="37"/>
      <c r="D495" s="34"/>
      <c r="E495" s="43"/>
    </row>
    <row r="496" spans="1:5" ht="18.75" customHeight="1" x14ac:dyDescent="0.3">
      <c r="A496" s="32"/>
      <c r="B496" s="37"/>
      <c r="C496" s="37"/>
      <c r="D496" s="34"/>
      <c r="E496" s="43"/>
    </row>
    <row r="497" spans="1:5" ht="18.75" customHeight="1" x14ac:dyDescent="0.3">
      <c r="A497" s="32"/>
      <c r="B497" s="37"/>
      <c r="C497" s="37"/>
      <c r="D497" s="34"/>
      <c r="E497" s="43"/>
    </row>
    <row r="498" spans="1:5" ht="18.75" customHeight="1" x14ac:dyDescent="0.3">
      <c r="A498" s="32"/>
      <c r="B498" s="37"/>
      <c r="C498" s="37"/>
      <c r="D498" s="34"/>
      <c r="E498" s="43"/>
    </row>
    <row r="499" spans="1:5" ht="18.75" customHeight="1" x14ac:dyDescent="0.3">
      <c r="A499" s="32"/>
      <c r="B499" s="37"/>
      <c r="C499" s="37"/>
      <c r="D499" s="34"/>
      <c r="E499" s="43"/>
    </row>
    <row r="500" spans="1:5" ht="18.75" customHeight="1" x14ac:dyDescent="0.3">
      <c r="A500" s="32"/>
      <c r="B500" s="37"/>
      <c r="C500" s="37"/>
      <c r="D500" s="34"/>
      <c r="E500" s="43"/>
    </row>
    <row r="501" spans="1:5" ht="18.75" customHeight="1" x14ac:dyDescent="0.3">
      <c r="A501" s="32"/>
      <c r="B501" s="37"/>
      <c r="C501" s="37"/>
      <c r="D501" s="34"/>
      <c r="E501" s="43"/>
    </row>
    <row r="502" spans="1:5" ht="18.75" customHeight="1" x14ac:dyDescent="0.3">
      <c r="A502" s="32"/>
      <c r="B502" s="37"/>
      <c r="C502" s="37"/>
      <c r="D502" s="34"/>
      <c r="E502" s="43"/>
    </row>
    <row r="503" spans="1:5" ht="18.75" customHeight="1" x14ac:dyDescent="0.3">
      <c r="A503" s="32"/>
      <c r="B503" s="37"/>
      <c r="C503" s="37"/>
      <c r="D503" s="34"/>
      <c r="E503" s="43"/>
    </row>
    <row r="504" spans="1:5" ht="18.75" customHeight="1" x14ac:dyDescent="0.3">
      <c r="A504" s="32"/>
      <c r="B504" s="37"/>
      <c r="C504" s="37"/>
      <c r="D504" s="34"/>
      <c r="E504" s="43"/>
    </row>
    <row r="505" spans="1:5" ht="18.75" customHeight="1" x14ac:dyDescent="0.3">
      <c r="A505" s="32"/>
      <c r="B505" s="37"/>
      <c r="C505" s="37"/>
      <c r="D505" s="34"/>
      <c r="E505" s="43"/>
    </row>
    <row r="506" spans="1:5" ht="18.75" customHeight="1" x14ac:dyDescent="0.3">
      <c r="A506" s="32"/>
      <c r="B506" s="37"/>
      <c r="C506" s="37"/>
      <c r="D506" s="34"/>
      <c r="E506" s="43"/>
    </row>
    <row r="507" spans="1:5" ht="18.75" customHeight="1" x14ac:dyDescent="0.3">
      <c r="A507" s="32"/>
      <c r="B507" s="37"/>
      <c r="C507" s="37"/>
      <c r="D507" s="34"/>
      <c r="E507" s="43"/>
    </row>
    <row r="508" spans="1:5" ht="18.75" customHeight="1" x14ac:dyDescent="0.3">
      <c r="A508" s="32"/>
      <c r="B508" s="37"/>
      <c r="C508" s="37"/>
      <c r="D508" s="34"/>
      <c r="E508" s="43"/>
    </row>
    <row r="509" spans="1:5" ht="18.75" customHeight="1" x14ac:dyDescent="0.3">
      <c r="A509" s="32"/>
      <c r="B509" s="37"/>
      <c r="C509" s="37"/>
      <c r="D509" s="34"/>
      <c r="E509" s="43"/>
    </row>
    <row r="510" spans="1:5" ht="18.75" customHeight="1" x14ac:dyDescent="0.3">
      <c r="A510" s="32"/>
      <c r="B510" s="37"/>
      <c r="C510" s="37"/>
      <c r="D510" s="34"/>
      <c r="E510" s="43"/>
    </row>
    <row r="511" spans="1:5" ht="18.75" customHeight="1" x14ac:dyDescent="0.3">
      <c r="A511" s="32"/>
      <c r="B511" s="37"/>
      <c r="C511" s="37"/>
      <c r="D511" s="34"/>
      <c r="E511" s="43"/>
    </row>
    <row r="512" spans="1:5" ht="18.75" customHeight="1" x14ac:dyDescent="0.3">
      <c r="A512" s="32"/>
      <c r="B512" s="37"/>
      <c r="C512" s="37"/>
      <c r="D512" s="34"/>
      <c r="E512" s="43"/>
    </row>
    <row r="513" spans="1:5" ht="18.75" customHeight="1" x14ac:dyDescent="0.3">
      <c r="A513" s="32"/>
      <c r="B513" s="37"/>
      <c r="C513" s="37"/>
      <c r="D513" s="34"/>
      <c r="E513" s="43"/>
    </row>
    <row r="514" spans="1:5" ht="18.75" customHeight="1" x14ac:dyDescent="0.3">
      <c r="A514" s="32"/>
      <c r="B514" s="37"/>
      <c r="C514" s="37"/>
      <c r="D514" s="34"/>
      <c r="E514" s="43"/>
    </row>
    <row r="515" spans="1:5" ht="18.75" customHeight="1" x14ac:dyDescent="0.3">
      <c r="A515" s="32"/>
      <c r="B515" s="37"/>
      <c r="C515" s="37"/>
      <c r="D515" s="34"/>
      <c r="E515" s="43"/>
    </row>
    <row r="516" spans="1:5" ht="18.75" customHeight="1" x14ac:dyDescent="0.3">
      <c r="A516" s="32"/>
      <c r="B516" s="37"/>
      <c r="C516" s="37"/>
      <c r="D516" s="34"/>
      <c r="E516" s="43"/>
    </row>
    <row r="517" spans="1:5" ht="18.75" customHeight="1" x14ac:dyDescent="0.3">
      <c r="A517" s="32"/>
      <c r="B517" s="37"/>
      <c r="C517" s="37"/>
      <c r="D517" s="34"/>
      <c r="E517" s="43"/>
    </row>
    <row r="518" spans="1:5" ht="18.75" customHeight="1" x14ac:dyDescent="0.3">
      <c r="A518" s="32"/>
      <c r="B518" s="37"/>
      <c r="C518" s="37"/>
      <c r="D518" s="34"/>
      <c r="E518" s="43"/>
    </row>
    <row r="519" spans="1:5" ht="18.75" customHeight="1" x14ac:dyDescent="0.3">
      <c r="A519" s="32"/>
      <c r="B519" s="37"/>
      <c r="C519" s="37"/>
      <c r="D519" s="34"/>
      <c r="E519" s="43"/>
    </row>
    <row r="520" spans="1:5" ht="18.75" customHeight="1" x14ac:dyDescent="0.3">
      <c r="A520" s="32"/>
      <c r="B520" s="37"/>
      <c r="C520" s="37"/>
      <c r="D520" s="34"/>
      <c r="E520" s="43"/>
    </row>
    <row r="521" spans="1:5" ht="18.75" customHeight="1" x14ac:dyDescent="0.3">
      <c r="A521" s="32"/>
      <c r="B521" s="37"/>
      <c r="C521" s="37"/>
      <c r="D521" s="34"/>
      <c r="E521" s="43"/>
    </row>
    <row r="522" spans="1:5" ht="18.75" customHeight="1" x14ac:dyDescent="0.3">
      <c r="A522" s="32"/>
      <c r="B522" s="37"/>
      <c r="C522" s="37"/>
      <c r="D522" s="34"/>
      <c r="E522" s="43"/>
    </row>
    <row r="523" spans="1:5" ht="18.75" customHeight="1" x14ac:dyDescent="0.3">
      <c r="A523" s="32"/>
      <c r="B523" s="37"/>
      <c r="C523" s="37"/>
      <c r="D523" s="34"/>
      <c r="E523" s="43"/>
    </row>
    <row r="524" spans="1:5" ht="18.75" customHeight="1" x14ac:dyDescent="0.3">
      <c r="A524" s="32"/>
      <c r="B524" s="37"/>
      <c r="C524" s="37"/>
      <c r="D524" s="34"/>
      <c r="E524" s="43"/>
    </row>
    <row r="525" spans="1:5" ht="18.75" customHeight="1" x14ac:dyDescent="0.3">
      <c r="A525" s="32"/>
      <c r="B525" s="37"/>
      <c r="C525" s="37"/>
      <c r="D525" s="34"/>
      <c r="E525" s="43"/>
    </row>
    <row r="526" spans="1:5" ht="18.75" customHeight="1" x14ac:dyDescent="0.2"/>
    <row r="527" spans="1:5" ht="18.75" customHeight="1" x14ac:dyDescent="0.2"/>
    <row r="528" spans="1:5" ht="18.75" customHeight="1" x14ac:dyDescent="0.2"/>
    <row r="529" ht="18.75" customHeight="1" x14ac:dyDescent="0.2"/>
    <row r="530" ht="18.75" customHeight="1" x14ac:dyDescent="0.2"/>
    <row r="531" ht="18.75" customHeight="1" x14ac:dyDescent="0.2"/>
    <row r="532" ht="18.75" customHeight="1" x14ac:dyDescent="0.2"/>
    <row r="533" ht="18.75" customHeight="1" x14ac:dyDescent="0.2"/>
    <row r="534" ht="18.75" customHeight="1" x14ac:dyDescent="0.2"/>
    <row r="535" ht="18.75" customHeight="1" x14ac:dyDescent="0.2"/>
    <row r="536" ht="18.75" customHeight="1" x14ac:dyDescent="0.2"/>
    <row r="537" ht="18.75" customHeight="1" x14ac:dyDescent="0.2"/>
    <row r="538" ht="18.75" customHeight="1" x14ac:dyDescent="0.2"/>
    <row r="539" ht="18.75" customHeight="1" x14ac:dyDescent="0.2"/>
    <row r="540" ht="18.75" customHeight="1" x14ac:dyDescent="0.2"/>
    <row r="541" ht="18.75" customHeight="1" x14ac:dyDescent="0.2"/>
    <row r="542" ht="18.75" customHeight="1" x14ac:dyDescent="0.2"/>
    <row r="543" ht="18.75" customHeight="1" x14ac:dyDescent="0.2"/>
    <row r="544" ht="18.75" customHeight="1" x14ac:dyDescent="0.2"/>
    <row r="545" ht="18.75" customHeight="1" x14ac:dyDescent="0.2"/>
    <row r="546" ht="18.75" customHeight="1" x14ac:dyDescent="0.2"/>
    <row r="547" ht="18.75" customHeight="1" x14ac:dyDescent="0.2"/>
    <row r="548" ht="18.75" customHeight="1" x14ac:dyDescent="0.2"/>
    <row r="549" ht="18.75" customHeight="1" x14ac:dyDescent="0.2"/>
    <row r="550" ht="18.75" customHeight="1" x14ac:dyDescent="0.2"/>
    <row r="551" ht="18.75" customHeight="1" x14ac:dyDescent="0.2"/>
    <row r="552" ht="18.75" customHeight="1" x14ac:dyDescent="0.2"/>
    <row r="553" ht="18.75" customHeight="1" x14ac:dyDescent="0.2"/>
    <row r="554" ht="18.75" customHeight="1" x14ac:dyDescent="0.2"/>
    <row r="555" ht="18.75" customHeight="1" x14ac:dyDescent="0.2"/>
    <row r="556" ht="18.75" customHeight="1" x14ac:dyDescent="0.2"/>
    <row r="557" ht="18.75" customHeight="1" x14ac:dyDescent="0.2"/>
    <row r="558" ht="18.75" customHeight="1" x14ac:dyDescent="0.2"/>
    <row r="559" ht="18.75" customHeight="1" x14ac:dyDescent="0.2"/>
    <row r="560" ht="18.75" customHeight="1" x14ac:dyDescent="0.2"/>
    <row r="561" ht="18.75" customHeight="1" x14ac:dyDescent="0.2"/>
    <row r="562" ht="18.75" customHeight="1" x14ac:dyDescent="0.2"/>
    <row r="563" ht="18.75" customHeight="1" x14ac:dyDescent="0.2"/>
    <row r="564" ht="18.75" customHeight="1" x14ac:dyDescent="0.2"/>
    <row r="565" ht="18.75" customHeight="1" x14ac:dyDescent="0.2"/>
    <row r="566" ht="18.75" customHeight="1" x14ac:dyDescent="0.2"/>
    <row r="567" ht="18.75" customHeight="1" x14ac:dyDescent="0.2"/>
    <row r="568" ht="18.75" customHeight="1" x14ac:dyDescent="0.2"/>
    <row r="569" ht="18.75" customHeight="1" x14ac:dyDescent="0.2"/>
  </sheetData>
  <autoFilter ref="A2:E2"/>
  <mergeCells count="1">
    <mergeCell ref="A1:E1"/>
  </mergeCells>
  <dataValidations count="1">
    <dataValidation type="list" showErrorMessage="1" sqref="D3:D569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>
          <x14:formula1>
            <xm:f>Сотрудники!$A$3:$A$202</xm:f>
          </x14:formula1>
          <xm:sqref>A3:A13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3"/>
  <sheetViews>
    <sheetView workbookViewId="0">
      <selection sqref="A1:H1"/>
    </sheetView>
  </sheetViews>
  <sheetFormatPr defaultColWidth="17.28515625" defaultRowHeight="15.75" customHeight="1" x14ac:dyDescent="0.2"/>
  <cols>
    <col min="1" max="8" width="25.28515625" customWidth="1"/>
    <col min="9" max="9" width="25.28515625" hidden="1" customWidth="1"/>
  </cols>
  <sheetData>
    <row r="1" spans="1:9" ht="20.25" customHeight="1" x14ac:dyDescent="0.2">
      <c r="A1" s="350" t="s">
        <v>12</v>
      </c>
      <c r="B1" s="336"/>
      <c r="C1" s="336"/>
      <c r="D1" s="336"/>
      <c r="E1" s="336"/>
      <c r="F1" s="336"/>
      <c r="G1" s="336"/>
      <c r="H1" s="336"/>
      <c r="I1" s="51"/>
    </row>
    <row r="2" spans="1:9" ht="60.75" customHeight="1" x14ac:dyDescent="0.2">
      <c r="A2" s="52" t="s">
        <v>444</v>
      </c>
      <c r="B2" s="52" t="s">
        <v>459</v>
      </c>
      <c r="C2" s="53" t="s">
        <v>460</v>
      </c>
      <c r="D2" s="52" t="s">
        <v>461</v>
      </c>
      <c r="E2" s="52" t="s">
        <v>462</v>
      </c>
      <c r="F2" s="52" t="s">
        <v>463</v>
      </c>
      <c r="G2" s="52" t="s">
        <v>464</v>
      </c>
      <c r="H2" s="52" t="s">
        <v>465</v>
      </c>
      <c r="I2" s="54"/>
    </row>
    <row r="3" spans="1:9" ht="78.75" customHeight="1" x14ac:dyDescent="0.25">
      <c r="A3" s="55" t="s">
        <v>466</v>
      </c>
      <c r="B3" s="55" t="s">
        <v>467</v>
      </c>
      <c r="C3" s="55" t="s">
        <v>468</v>
      </c>
      <c r="D3" s="55" t="s">
        <v>469</v>
      </c>
      <c r="E3" s="55" t="s">
        <v>470</v>
      </c>
      <c r="F3" s="55" t="s">
        <v>471</v>
      </c>
      <c r="G3" s="87"/>
      <c r="H3" s="114"/>
      <c r="I3" s="2" t="s">
        <v>888</v>
      </c>
    </row>
    <row r="4" spans="1:9" ht="18.75" customHeight="1" x14ac:dyDescent="0.25">
      <c r="A4" s="95"/>
      <c r="B4" s="95"/>
      <c r="C4" s="139"/>
      <c r="D4" s="95"/>
      <c r="E4" s="95"/>
      <c r="F4" s="95"/>
      <c r="G4" s="140"/>
      <c r="H4" s="95"/>
      <c r="I4" s="2" t="s">
        <v>1343</v>
      </c>
    </row>
    <row r="5" spans="1:9" ht="18.75" customHeight="1" x14ac:dyDescent="0.25">
      <c r="A5" s="94"/>
      <c r="B5" s="94"/>
      <c r="C5" s="99"/>
      <c r="D5" s="94"/>
      <c r="E5" s="94"/>
      <c r="F5" s="94"/>
      <c r="G5" s="149"/>
      <c r="H5" s="94"/>
      <c r="I5" s="2" t="s">
        <v>1482</v>
      </c>
    </row>
    <row r="6" spans="1:9" ht="18.75" customHeight="1" x14ac:dyDescent="0.25">
      <c r="A6" s="94"/>
      <c r="B6" s="94"/>
      <c r="C6" s="99"/>
      <c r="D6" s="94"/>
      <c r="E6" s="94"/>
      <c r="F6" s="94"/>
      <c r="G6" s="149"/>
      <c r="H6" s="94"/>
      <c r="I6" s="2" t="s">
        <v>1483</v>
      </c>
    </row>
    <row r="7" spans="1:9" ht="18.75" customHeight="1" x14ac:dyDescent="0.25">
      <c r="A7" s="94"/>
      <c r="B7" s="94"/>
      <c r="C7" s="99"/>
      <c r="D7" s="94"/>
      <c r="E7" s="94"/>
      <c r="F7" s="94"/>
      <c r="G7" s="149"/>
      <c r="H7" s="94"/>
      <c r="I7" s="2" t="s">
        <v>1484</v>
      </c>
    </row>
    <row r="8" spans="1:9" ht="18.75" customHeight="1" x14ac:dyDescent="0.25">
      <c r="A8" s="94"/>
      <c r="B8" s="94"/>
      <c r="C8" s="99"/>
      <c r="D8" s="94"/>
      <c r="E8" s="94"/>
      <c r="F8" s="94"/>
      <c r="G8" s="149"/>
      <c r="H8" s="94"/>
      <c r="I8" s="2" t="s">
        <v>1485</v>
      </c>
    </row>
    <row r="9" spans="1:9" ht="18.75" customHeight="1" x14ac:dyDescent="0.25">
      <c r="A9" s="94"/>
      <c r="B9" s="94"/>
      <c r="C9" s="99"/>
      <c r="D9" s="94"/>
      <c r="E9" s="94"/>
      <c r="F9" s="94"/>
      <c r="G9" s="149"/>
      <c r="H9" s="94"/>
      <c r="I9" s="2" t="s">
        <v>1486</v>
      </c>
    </row>
    <row r="10" spans="1:9" ht="18.75" customHeight="1" x14ac:dyDescent="0.25">
      <c r="A10" s="94"/>
      <c r="B10" s="94"/>
      <c r="C10" s="99"/>
      <c r="D10" s="94"/>
      <c r="E10" s="94"/>
      <c r="F10" s="94"/>
      <c r="G10" s="149"/>
      <c r="H10" s="94"/>
      <c r="I10" s="2" t="s">
        <v>1487</v>
      </c>
    </row>
    <row r="11" spans="1:9" ht="18.75" customHeight="1" x14ac:dyDescent="0.2">
      <c r="A11" s="94"/>
      <c r="B11" s="94"/>
      <c r="C11" s="99"/>
      <c r="D11" s="94"/>
      <c r="E11" s="94"/>
      <c r="F11" s="94"/>
      <c r="G11" s="149"/>
      <c r="H11" s="94"/>
      <c r="I11" s="24"/>
    </row>
    <row r="12" spans="1:9" ht="18.75" customHeight="1" x14ac:dyDescent="0.2">
      <c r="A12" s="94"/>
      <c r="B12" s="94"/>
      <c r="C12" s="99"/>
      <c r="D12" s="94"/>
      <c r="E12" s="94"/>
      <c r="F12" s="94"/>
      <c r="G12" s="149"/>
      <c r="H12" s="94"/>
      <c r="I12" s="24"/>
    </row>
    <row r="13" spans="1:9" ht="18.75" customHeight="1" x14ac:dyDescent="0.2">
      <c r="A13" s="94"/>
      <c r="B13" s="94"/>
      <c r="C13" s="99"/>
      <c r="D13" s="94"/>
      <c r="E13" s="94"/>
      <c r="F13" s="94"/>
      <c r="G13" s="149"/>
      <c r="H13" s="94"/>
      <c r="I13" s="24"/>
    </row>
    <row r="14" spans="1:9" ht="18.75" customHeight="1" x14ac:dyDescent="0.2">
      <c r="A14" s="94"/>
      <c r="B14" s="94"/>
      <c r="C14" s="99"/>
      <c r="D14" s="94"/>
      <c r="E14" s="94"/>
      <c r="F14" s="94"/>
      <c r="G14" s="149"/>
      <c r="H14" s="94"/>
      <c r="I14" s="24"/>
    </row>
    <row r="15" spans="1:9" ht="18.75" customHeight="1" x14ac:dyDescent="0.2">
      <c r="A15" s="94"/>
      <c r="B15" s="94"/>
      <c r="C15" s="99"/>
      <c r="D15" s="94"/>
      <c r="E15" s="94"/>
      <c r="F15" s="94"/>
      <c r="G15" s="149"/>
      <c r="H15" s="94"/>
      <c r="I15" s="24"/>
    </row>
    <row r="16" spans="1:9" ht="18.75" customHeight="1" x14ac:dyDescent="0.2">
      <c r="A16" s="94"/>
      <c r="B16" s="94"/>
      <c r="C16" s="99"/>
      <c r="D16" s="94"/>
      <c r="E16" s="94"/>
      <c r="F16" s="94"/>
      <c r="G16" s="149"/>
      <c r="H16" s="94"/>
      <c r="I16" s="24"/>
    </row>
    <row r="17" spans="1:9" ht="18.75" customHeight="1" x14ac:dyDescent="0.2">
      <c r="A17" s="94"/>
      <c r="B17" s="94"/>
      <c r="C17" s="99"/>
      <c r="D17" s="94"/>
      <c r="E17" s="94"/>
      <c r="F17" s="94"/>
      <c r="G17" s="149"/>
      <c r="H17" s="94"/>
      <c r="I17" s="24"/>
    </row>
    <row r="18" spans="1:9" ht="18.75" customHeight="1" x14ac:dyDescent="0.2">
      <c r="A18" s="94"/>
      <c r="B18" s="94"/>
      <c r="C18" s="99"/>
      <c r="D18" s="94"/>
      <c r="E18" s="94"/>
      <c r="F18" s="94"/>
      <c r="G18" s="149"/>
      <c r="H18" s="94"/>
      <c r="I18" s="24"/>
    </row>
    <row r="19" spans="1:9" ht="18.75" customHeight="1" x14ac:dyDescent="0.2">
      <c r="A19" s="94"/>
      <c r="B19" s="94"/>
      <c r="C19" s="99"/>
      <c r="D19" s="94"/>
      <c r="E19" s="94"/>
      <c r="F19" s="94"/>
      <c r="G19" s="149"/>
      <c r="H19" s="94"/>
      <c r="I19" s="24"/>
    </row>
    <row r="20" spans="1:9" ht="18.75" customHeight="1" x14ac:dyDescent="0.2">
      <c r="A20" s="94"/>
      <c r="B20" s="94"/>
      <c r="C20" s="99"/>
      <c r="D20" s="94"/>
      <c r="E20" s="94"/>
      <c r="F20" s="94"/>
      <c r="G20" s="149"/>
      <c r="H20" s="94"/>
      <c r="I20" s="24"/>
    </row>
    <row r="21" spans="1:9" ht="18.75" customHeight="1" x14ac:dyDescent="0.2"/>
    <row r="22" spans="1:9" ht="18.75" customHeight="1" x14ac:dyDescent="0.2"/>
    <row r="23" spans="1:9" ht="18.75" customHeight="1" x14ac:dyDescent="0.2"/>
    <row r="24" spans="1:9" ht="18.75" customHeight="1" x14ac:dyDescent="0.2"/>
    <row r="25" spans="1:9" ht="18.75" customHeight="1" x14ac:dyDescent="0.2"/>
    <row r="26" spans="1:9" ht="18.75" customHeight="1" x14ac:dyDescent="0.2"/>
    <row r="27" spans="1:9" ht="18.75" customHeight="1" x14ac:dyDescent="0.2"/>
    <row r="28" spans="1:9" ht="18.75" customHeight="1" x14ac:dyDescent="0.2"/>
    <row r="29" spans="1:9" ht="18.75" customHeight="1" x14ac:dyDescent="0.2"/>
    <row r="30" spans="1:9" ht="18.75" customHeight="1" x14ac:dyDescent="0.2"/>
    <row r="31" spans="1:9" ht="18.75" customHeight="1" x14ac:dyDescent="0.2"/>
    <row r="32" spans="1:9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  <row r="317" ht="18.75" customHeight="1" x14ac:dyDescent="0.2"/>
    <row r="318" ht="18.75" customHeight="1" x14ac:dyDescent="0.2"/>
    <row r="319" ht="18.75" customHeight="1" x14ac:dyDescent="0.2"/>
    <row r="320" ht="18.75" customHeight="1" x14ac:dyDescent="0.2"/>
    <row r="321" ht="18.75" customHeight="1" x14ac:dyDescent="0.2"/>
    <row r="322" ht="18.75" customHeight="1" x14ac:dyDescent="0.2"/>
    <row r="323" ht="18.75" customHeight="1" x14ac:dyDescent="0.2"/>
    <row r="324" ht="18.75" customHeight="1" x14ac:dyDescent="0.2"/>
    <row r="325" ht="18.75" customHeight="1" x14ac:dyDescent="0.2"/>
    <row r="326" ht="18.75" customHeight="1" x14ac:dyDescent="0.2"/>
    <row r="327" ht="18.75" customHeight="1" x14ac:dyDescent="0.2"/>
    <row r="328" ht="18.75" customHeight="1" x14ac:dyDescent="0.2"/>
    <row r="329" ht="18.75" customHeight="1" x14ac:dyDescent="0.2"/>
    <row r="330" ht="18.75" customHeight="1" x14ac:dyDescent="0.2"/>
    <row r="331" ht="18.75" customHeight="1" x14ac:dyDescent="0.2"/>
    <row r="332" ht="18.75" customHeight="1" x14ac:dyDescent="0.2"/>
    <row r="333" ht="18.75" customHeight="1" x14ac:dyDescent="0.2"/>
    <row r="334" ht="18.75" customHeight="1" x14ac:dyDescent="0.2"/>
    <row r="335" ht="18.75" customHeight="1" x14ac:dyDescent="0.2"/>
    <row r="336" ht="18.75" customHeight="1" x14ac:dyDescent="0.2"/>
    <row r="337" ht="18.75" customHeight="1" x14ac:dyDescent="0.2"/>
    <row r="338" ht="18.75" customHeight="1" x14ac:dyDescent="0.2"/>
    <row r="339" ht="18.75" customHeight="1" x14ac:dyDescent="0.2"/>
    <row r="340" ht="18.75" customHeight="1" x14ac:dyDescent="0.2"/>
    <row r="341" ht="18.75" customHeight="1" x14ac:dyDescent="0.2"/>
    <row r="342" ht="18.75" customHeight="1" x14ac:dyDescent="0.2"/>
    <row r="343" ht="18.75" customHeight="1" x14ac:dyDescent="0.2"/>
    <row r="344" ht="18.75" customHeight="1" x14ac:dyDescent="0.2"/>
    <row r="345" ht="18.75" customHeight="1" x14ac:dyDescent="0.2"/>
    <row r="346" ht="18.75" customHeight="1" x14ac:dyDescent="0.2"/>
    <row r="347" ht="18.75" customHeight="1" x14ac:dyDescent="0.2"/>
    <row r="348" ht="18.75" customHeight="1" x14ac:dyDescent="0.2"/>
    <row r="349" ht="18.75" customHeight="1" x14ac:dyDescent="0.2"/>
    <row r="350" ht="18.75" customHeight="1" x14ac:dyDescent="0.2"/>
    <row r="351" ht="18.75" customHeight="1" x14ac:dyDescent="0.2"/>
    <row r="352" ht="18.75" customHeight="1" x14ac:dyDescent="0.2"/>
    <row r="353" ht="18.75" customHeight="1" x14ac:dyDescent="0.2"/>
    <row r="354" ht="18.75" customHeight="1" x14ac:dyDescent="0.2"/>
    <row r="355" ht="18.75" customHeight="1" x14ac:dyDescent="0.2"/>
    <row r="356" ht="18.75" customHeight="1" x14ac:dyDescent="0.2"/>
    <row r="357" ht="18.75" customHeight="1" x14ac:dyDescent="0.2"/>
    <row r="358" ht="18.75" customHeight="1" x14ac:dyDescent="0.2"/>
    <row r="359" ht="18.75" customHeight="1" x14ac:dyDescent="0.2"/>
    <row r="360" ht="18.75" customHeight="1" x14ac:dyDescent="0.2"/>
    <row r="361" ht="18.75" customHeight="1" x14ac:dyDescent="0.2"/>
    <row r="362" ht="18.75" customHeight="1" x14ac:dyDescent="0.2"/>
    <row r="363" ht="18.75" customHeight="1" x14ac:dyDescent="0.2"/>
    <row r="364" ht="18.75" customHeight="1" x14ac:dyDescent="0.2"/>
    <row r="365" ht="18.75" customHeight="1" x14ac:dyDescent="0.2"/>
    <row r="366" ht="18.75" customHeight="1" x14ac:dyDescent="0.2"/>
    <row r="367" ht="18.75" customHeight="1" x14ac:dyDescent="0.2"/>
    <row r="368" ht="18.75" customHeight="1" x14ac:dyDescent="0.2"/>
    <row r="369" ht="18.75" customHeight="1" x14ac:dyDescent="0.2"/>
    <row r="370" ht="18.75" customHeight="1" x14ac:dyDescent="0.2"/>
    <row r="371" ht="18.75" customHeight="1" x14ac:dyDescent="0.2"/>
    <row r="372" ht="18.75" customHeight="1" x14ac:dyDescent="0.2"/>
    <row r="373" ht="18.75" customHeight="1" x14ac:dyDescent="0.2"/>
    <row r="374" ht="18.75" customHeight="1" x14ac:dyDescent="0.2"/>
    <row r="375" ht="18.75" customHeight="1" x14ac:dyDescent="0.2"/>
    <row r="376" ht="18.75" customHeight="1" x14ac:dyDescent="0.2"/>
    <row r="377" ht="18.75" customHeight="1" x14ac:dyDescent="0.2"/>
    <row r="378" ht="18.75" customHeight="1" x14ac:dyDescent="0.2"/>
    <row r="379" ht="18.75" customHeight="1" x14ac:dyDescent="0.2"/>
    <row r="380" ht="18.75" customHeight="1" x14ac:dyDescent="0.2"/>
    <row r="381" ht="18.75" customHeight="1" x14ac:dyDescent="0.2"/>
    <row r="382" ht="18.75" customHeight="1" x14ac:dyDescent="0.2"/>
    <row r="383" ht="18.75" customHeight="1" x14ac:dyDescent="0.2"/>
    <row r="384" ht="18.75" customHeight="1" x14ac:dyDescent="0.2"/>
    <row r="385" ht="18.75" customHeight="1" x14ac:dyDescent="0.2"/>
    <row r="386" ht="18.75" customHeight="1" x14ac:dyDescent="0.2"/>
    <row r="387" ht="18.75" customHeight="1" x14ac:dyDescent="0.2"/>
    <row r="388" ht="18.75" customHeight="1" x14ac:dyDescent="0.2"/>
    <row r="389" ht="18.75" customHeight="1" x14ac:dyDescent="0.2"/>
    <row r="390" ht="18.75" customHeight="1" x14ac:dyDescent="0.2"/>
    <row r="391" ht="18.75" customHeight="1" x14ac:dyDescent="0.2"/>
    <row r="392" ht="18.75" customHeight="1" x14ac:dyDescent="0.2"/>
    <row r="393" ht="18.75" customHeight="1" x14ac:dyDescent="0.2"/>
    <row r="394" ht="18.75" customHeight="1" x14ac:dyDescent="0.2"/>
    <row r="395" ht="18.75" customHeight="1" x14ac:dyDescent="0.2"/>
    <row r="396" ht="18.75" customHeight="1" x14ac:dyDescent="0.2"/>
    <row r="397" ht="18.75" customHeight="1" x14ac:dyDescent="0.2"/>
    <row r="398" ht="18.75" customHeight="1" x14ac:dyDescent="0.2"/>
    <row r="399" ht="18.75" customHeight="1" x14ac:dyDescent="0.2"/>
    <row r="400" ht="18.75" customHeight="1" x14ac:dyDescent="0.2"/>
    <row r="401" ht="18.75" customHeight="1" x14ac:dyDescent="0.2"/>
    <row r="402" ht="18.75" customHeight="1" x14ac:dyDescent="0.2"/>
    <row r="403" ht="18.75" customHeight="1" x14ac:dyDescent="0.2"/>
    <row r="404" ht="18.75" customHeight="1" x14ac:dyDescent="0.2"/>
    <row r="405" ht="18.75" customHeight="1" x14ac:dyDescent="0.2"/>
    <row r="406" ht="18.75" customHeight="1" x14ac:dyDescent="0.2"/>
    <row r="407" ht="18.75" customHeight="1" x14ac:dyDescent="0.2"/>
    <row r="408" ht="18.75" customHeight="1" x14ac:dyDescent="0.2"/>
    <row r="409" ht="18.75" customHeight="1" x14ac:dyDescent="0.2"/>
    <row r="410" ht="18.75" customHeight="1" x14ac:dyDescent="0.2"/>
    <row r="411" ht="18.75" customHeight="1" x14ac:dyDescent="0.2"/>
    <row r="412" ht="18.75" customHeight="1" x14ac:dyDescent="0.2"/>
    <row r="413" ht="18.75" customHeight="1" x14ac:dyDescent="0.2"/>
    <row r="414" ht="18.75" customHeight="1" x14ac:dyDescent="0.2"/>
    <row r="415" ht="18.75" customHeight="1" x14ac:dyDescent="0.2"/>
    <row r="416" ht="18.75" customHeight="1" x14ac:dyDescent="0.2"/>
    <row r="417" ht="18.75" customHeight="1" x14ac:dyDescent="0.2"/>
    <row r="418" ht="18.75" customHeight="1" x14ac:dyDescent="0.2"/>
    <row r="419" ht="18.75" customHeight="1" x14ac:dyDescent="0.2"/>
    <row r="420" ht="18.75" customHeight="1" x14ac:dyDescent="0.2"/>
    <row r="421" ht="18.75" customHeight="1" x14ac:dyDescent="0.2"/>
    <row r="422" ht="18.75" customHeight="1" x14ac:dyDescent="0.2"/>
    <row r="423" ht="18.75" customHeight="1" x14ac:dyDescent="0.2"/>
    <row r="424" ht="18.75" customHeight="1" x14ac:dyDescent="0.2"/>
    <row r="425" ht="18.75" customHeight="1" x14ac:dyDescent="0.2"/>
    <row r="426" ht="18.75" customHeight="1" x14ac:dyDescent="0.2"/>
    <row r="427" ht="18.75" customHeight="1" x14ac:dyDescent="0.2"/>
    <row r="428" ht="18.75" customHeight="1" x14ac:dyDescent="0.2"/>
    <row r="429" ht="18.75" customHeight="1" x14ac:dyDescent="0.2"/>
    <row r="430" ht="18.75" customHeight="1" x14ac:dyDescent="0.2"/>
    <row r="431" ht="18.75" customHeight="1" x14ac:dyDescent="0.2"/>
    <row r="432" ht="18.75" customHeight="1" x14ac:dyDescent="0.2"/>
    <row r="433" ht="18.75" customHeight="1" x14ac:dyDescent="0.2"/>
    <row r="434" ht="18.75" customHeight="1" x14ac:dyDescent="0.2"/>
    <row r="435" ht="18.75" customHeight="1" x14ac:dyDescent="0.2"/>
    <row r="436" ht="18.75" customHeight="1" x14ac:dyDescent="0.2"/>
    <row r="437" ht="18.75" customHeight="1" x14ac:dyDescent="0.2"/>
    <row r="438" ht="18.75" customHeight="1" x14ac:dyDescent="0.2"/>
    <row r="439" ht="18.75" customHeight="1" x14ac:dyDescent="0.2"/>
    <row r="440" ht="18.75" customHeight="1" x14ac:dyDescent="0.2"/>
    <row r="441" ht="18.75" customHeight="1" x14ac:dyDescent="0.2"/>
    <row r="442" ht="18.75" customHeight="1" x14ac:dyDescent="0.2"/>
    <row r="443" ht="18.75" customHeight="1" x14ac:dyDescent="0.2"/>
    <row r="444" ht="18.75" customHeight="1" x14ac:dyDescent="0.2"/>
    <row r="445" ht="18.75" customHeight="1" x14ac:dyDescent="0.2"/>
    <row r="446" ht="18.75" customHeight="1" x14ac:dyDescent="0.2"/>
    <row r="447" ht="18.75" customHeight="1" x14ac:dyDescent="0.2"/>
    <row r="448" ht="18.75" customHeight="1" x14ac:dyDescent="0.2"/>
    <row r="449" ht="18.75" customHeight="1" x14ac:dyDescent="0.2"/>
    <row r="450" ht="18.75" customHeight="1" x14ac:dyDescent="0.2"/>
    <row r="451" ht="18.75" customHeight="1" x14ac:dyDescent="0.2"/>
    <row r="452" ht="18.75" customHeight="1" x14ac:dyDescent="0.2"/>
    <row r="453" ht="18.75" customHeight="1" x14ac:dyDescent="0.2"/>
    <row r="454" ht="18.75" customHeight="1" x14ac:dyDescent="0.2"/>
    <row r="455" ht="18.75" customHeight="1" x14ac:dyDescent="0.2"/>
    <row r="456" ht="18.75" customHeight="1" x14ac:dyDescent="0.2"/>
    <row r="457" ht="18.75" customHeight="1" x14ac:dyDescent="0.2"/>
    <row r="458" ht="18.75" customHeight="1" x14ac:dyDescent="0.2"/>
    <row r="459" ht="18.75" customHeight="1" x14ac:dyDescent="0.2"/>
    <row r="460" ht="18.75" customHeight="1" x14ac:dyDescent="0.2"/>
    <row r="461" ht="18.75" customHeight="1" x14ac:dyDescent="0.2"/>
    <row r="462" ht="18.75" customHeight="1" x14ac:dyDescent="0.2"/>
    <row r="463" ht="18.75" customHeight="1" x14ac:dyDescent="0.2"/>
    <row r="464" ht="18.75" customHeight="1" x14ac:dyDescent="0.2"/>
    <row r="465" ht="18.75" customHeight="1" x14ac:dyDescent="0.2"/>
    <row r="466" ht="18.75" customHeight="1" x14ac:dyDescent="0.2"/>
    <row r="467" ht="18.75" customHeight="1" x14ac:dyDescent="0.2"/>
    <row r="468" ht="18.75" customHeight="1" x14ac:dyDescent="0.2"/>
    <row r="469" ht="18.75" customHeight="1" x14ac:dyDescent="0.2"/>
    <row r="470" ht="18.75" customHeight="1" x14ac:dyDescent="0.2"/>
    <row r="471" ht="18.75" customHeight="1" x14ac:dyDescent="0.2"/>
    <row r="472" ht="18.75" customHeight="1" x14ac:dyDescent="0.2"/>
    <row r="473" ht="18.75" customHeight="1" x14ac:dyDescent="0.2"/>
    <row r="474" ht="18.75" customHeight="1" x14ac:dyDescent="0.2"/>
    <row r="475" ht="18.75" customHeight="1" x14ac:dyDescent="0.2"/>
    <row r="476" ht="18.75" customHeight="1" x14ac:dyDescent="0.2"/>
    <row r="477" ht="18.75" customHeight="1" x14ac:dyDescent="0.2"/>
    <row r="478" ht="18.75" customHeight="1" x14ac:dyDescent="0.2"/>
    <row r="479" ht="18.75" customHeight="1" x14ac:dyDescent="0.2"/>
    <row r="480" ht="18.75" customHeight="1" x14ac:dyDescent="0.2"/>
    <row r="481" ht="18.75" customHeight="1" x14ac:dyDescent="0.2"/>
    <row r="482" ht="18.75" customHeight="1" x14ac:dyDescent="0.2"/>
    <row r="483" ht="18.75" customHeight="1" x14ac:dyDescent="0.2"/>
    <row r="484" ht="18.75" customHeight="1" x14ac:dyDescent="0.2"/>
    <row r="485" ht="18.75" customHeight="1" x14ac:dyDescent="0.2"/>
    <row r="486" ht="18.75" customHeight="1" x14ac:dyDescent="0.2"/>
    <row r="487" ht="18.75" customHeight="1" x14ac:dyDescent="0.2"/>
    <row r="488" ht="18.75" customHeight="1" x14ac:dyDescent="0.2"/>
    <row r="489" ht="18.75" customHeight="1" x14ac:dyDescent="0.2"/>
    <row r="490" ht="18.75" customHeight="1" x14ac:dyDescent="0.2"/>
    <row r="491" ht="18.75" customHeight="1" x14ac:dyDescent="0.2"/>
    <row r="492" ht="18.75" customHeight="1" x14ac:dyDescent="0.2"/>
    <row r="493" ht="18.75" customHeight="1" x14ac:dyDescent="0.2"/>
    <row r="494" ht="18.75" customHeight="1" x14ac:dyDescent="0.2"/>
    <row r="495" ht="18.75" customHeight="1" x14ac:dyDescent="0.2"/>
    <row r="496" ht="18.75" customHeight="1" x14ac:dyDescent="0.2"/>
    <row r="497" ht="18.75" customHeight="1" x14ac:dyDescent="0.2"/>
    <row r="498" ht="18.75" customHeight="1" x14ac:dyDescent="0.2"/>
    <row r="499" ht="18.75" customHeight="1" x14ac:dyDescent="0.2"/>
    <row r="500" ht="18.75" customHeight="1" x14ac:dyDescent="0.2"/>
    <row r="501" ht="18.75" customHeight="1" x14ac:dyDescent="0.2"/>
    <row r="502" ht="18.75" customHeight="1" x14ac:dyDescent="0.2"/>
    <row r="503" ht="18.75" customHeight="1" x14ac:dyDescent="0.2"/>
    <row r="504" ht="18.75" customHeight="1" x14ac:dyDescent="0.2"/>
    <row r="505" ht="18.75" customHeight="1" x14ac:dyDescent="0.2"/>
    <row r="506" ht="18.75" customHeight="1" x14ac:dyDescent="0.2"/>
    <row r="507" ht="18.75" customHeight="1" x14ac:dyDescent="0.2"/>
    <row r="508" ht="18.75" customHeight="1" x14ac:dyDescent="0.2"/>
    <row r="509" ht="18.75" customHeight="1" x14ac:dyDescent="0.2"/>
    <row r="510" ht="18.75" customHeight="1" x14ac:dyDescent="0.2"/>
    <row r="511" ht="18.75" customHeight="1" x14ac:dyDescent="0.2"/>
    <row r="512" ht="18.75" customHeight="1" x14ac:dyDescent="0.2"/>
    <row r="513" ht="18.75" customHeight="1" x14ac:dyDescent="0.2"/>
    <row r="514" ht="18.75" customHeight="1" x14ac:dyDescent="0.2"/>
    <row r="515" ht="18.75" customHeight="1" x14ac:dyDescent="0.2"/>
    <row r="516" ht="18.75" customHeight="1" x14ac:dyDescent="0.2"/>
    <row r="517" ht="18.75" customHeight="1" x14ac:dyDescent="0.2"/>
    <row r="518" ht="18.75" customHeight="1" x14ac:dyDescent="0.2"/>
    <row r="519" ht="18.75" customHeight="1" x14ac:dyDescent="0.2"/>
    <row r="520" ht="18.75" customHeight="1" x14ac:dyDescent="0.2"/>
    <row r="521" ht="18.75" customHeight="1" x14ac:dyDescent="0.2"/>
    <row r="522" ht="18.75" customHeight="1" x14ac:dyDescent="0.2"/>
    <row r="523" ht="18.75" customHeight="1" x14ac:dyDescent="0.2"/>
    <row r="524" ht="18.75" customHeight="1" x14ac:dyDescent="0.2"/>
    <row r="525" ht="18.75" customHeight="1" x14ac:dyDescent="0.2"/>
    <row r="526" ht="18.75" customHeight="1" x14ac:dyDescent="0.2"/>
    <row r="527" ht="18.75" customHeight="1" x14ac:dyDescent="0.2"/>
    <row r="528" ht="18.75" customHeight="1" x14ac:dyDescent="0.2"/>
    <row r="529" ht="18.75" customHeight="1" x14ac:dyDescent="0.2"/>
    <row r="530" ht="18.75" customHeight="1" x14ac:dyDescent="0.2"/>
    <row r="531" ht="18.75" customHeight="1" x14ac:dyDescent="0.2"/>
    <row r="532" ht="18.75" customHeight="1" x14ac:dyDescent="0.2"/>
    <row r="533" ht="18.75" customHeight="1" x14ac:dyDescent="0.2"/>
    <row r="534" ht="18.75" customHeight="1" x14ac:dyDescent="0.2"/>
    <row r="535" ht="18.75" customHeight="1" x14ac:dyDescent="0.2"/>
    <row r="536" ht="18.75" customHeight="1" x14ac:dyDescent="0.2"/>
    <row r="537" ht="18.75" customHeight="1" x14ac:dyDescent="0.2"/>
    <row r="538" ht="18.75" customHeight="1" x14ac:dyDescent="0.2"/>
    <row r="539" ht="18.75" customHeight="1" x14ac:dyDescent="0.2"/>
    <row r="540" ht="18.75" customHeight="1" x14ac:dyDescent="0.2"/>
    <row r="541" ht="18.75" customHeight="1" x14ac:dyDescent="0.2"/>
    <row r="542" ht="18.75" customHeight="1" x14ac:dyDescent="0.2"/>
    <row r="543" ht="18.75" customHeight="1" x14ac:dyDescent="0.2"/>
    <row r="544" ht="18.75" customHeight="1" x14ac:dyDescent="0.2"/>
    <row r="545" ht="18.75" customHeight="1" x14ac:dyDescent="0.2"/>
    <row r="546" ht="18.75" customHeight="1" x14ac:dyDescent="0.2"/>
    <row r="547" ht="18.75" customHeight="1" x14ac:dyDescent="0.2"/>
    <row r="548" ht="18.75" customHeight="1" x14ac:dyDescent="0.2"/>
    <row r="549" ht="18.75" customHeight="1" x14ac:dyDescent="0.2"/>
    <row r="550" ht="18.75" customHeight="1" x14ac:dyDescent="0.2"/>
    <row r="551" ht="18.75" customHeight="1" x14ac:dyDescent="0.2"/>
    <row r="552" ht="18.75" customHeight="1" x14ac:dyDescent="0.2"/>
    <row r="553" ht="18.75" customHeight="1" x14ac:dyDescent="0.2"/>
    <row r="554" ht="18.75" customHeight="1" x14ac:dyDescent="0.2"/>
    <row r="555" ht="18.75" customHeight="1" x14ac:dyDescent="0.2"/>
    <row r="556" ht="18.75" customHeight="1" x14ac:dyDescent="0.2"/>
    <row r="557" ht="18.75" customHeight="1" x14ac:dyDescent="0.2"/>
    <row r="558" ht="18.75" customHeight="1" x14ac:dyDescent="0.2"/>
    <row r="559" ht="18.75" customHeight="1" x14ac:dyDescent="0.2"/>
    <row r="560" ht="18.75" customHeight="1" x14ac:dyDescent="0.2"/>
    <row r="561" ht="18.75" customHeight="1" x14ac:dyDescent="0.2"/>
    <row r="562" ht="18.75" customHeight="1" x14ac:dyDescent="0.2"/>
    <row r="563" ht="18.75" customHeight="1" x14ac:dyDescent="0.2"/>
    <row r="564" ht="18.75" customHeight="1" x14ac:dyDescent="0.2"/>
    <row r="565" ht="18.75" customHeight="1" x14ac:dyDescent="0.2"/>
    <row r="566" ht="18.75" customHeight="1" x14ac:dyDescent="0.2"/>
    <row r="567" ht="18.75" customHeight="1" x14ac:dyDescent="0.2"/>
    <row r="568" ht="18.75" customHeight="1" x14ac:dyDescent="0.2"/>
    <row r="569" ht="18.75" customHeight="1" x14ac:dyDescent="0.2"/>
    <row r="570" ht="18.75" customHeight="1" x14ac:dyDescent="0.2"/>
    <row r="571" ht="18.75" customHeight="1" x14ac:dyDescent="0.2"/>
    <row r="572" ht="18.75" customHeight="1" x14ac:dyDescent="0.2"/>
    <row r="573" ht="18.75" customHeight="1" x14ac:dyDescent="0.2"/>
    <row r="574" ht="18.75" customHeight="1" x14ac:dyDescent="0.2"/>
    <row r="575" ht="18.75" customHeight="1" x14ac:dyDescent="0.2"/>
    <row r="576" ht="18.75" customHeight="1" x14ac:dyDescent="0.2"/>
    <row r="577" ht="18.75" customHeight="1" x14ac:dyDescent="0.2"/>
    <row r="578" ht="18.75" customHeight="1" x14ac:dyDescent="0.2"/>
    <row r="579" ht="18.75" customHeight="1" x14ac:dyDescent="0.2"/>
    <row r="580" ht="18.75" customHeight="1" x14ac:dyDescent="0.2"/>
    <row r="581" ht="18.75" customHeight="1" x14ac:dyDescent="0.2"/>
    <row r="582" ht="18.75" customHeight="1" x14ac:dyDescent="0.2"/>
    <row r="583" ht="18.75" customHeight="1" x14ac:dyDescent="0.2"/>
    <row r="584" ht="18.75" customHeight="1" x14ac:dyDescent="0.2"/>
    <row r="585" ht="18.75" customHeight="1" x14ac:dyDescent="0.2"/>
    <row r="586" ht="18.75" customHeight="1" x14ac:dyDescent="0.2"/>
    <row r="587" ht="18.75" customHeight="1" x14ac:dyDescent="0.2"/>
    <row r="588" ht="18.75" customHeight="1" x14ac:dyDescent="0.2"/>
    <row r="589" ht="18.75" customHeight="1" x14ac:dyDescent="0.2"/>
    <row r="590" ht="18.75" customHeight="1" x14ac:dyDescent="0.2"/>
    <row r="591" ht="18.75" customHeight="1" x14ac:dyDescent="0.2"/>
    <row r="592" ht="18.75" customHeight="1" x14ac:dyDescent="0.2"/>
    <row r="593" ht="18.75" customHeight="1" x14ac:dyDescent="0.2"/>
    <row r="594" ht="18.75" customHeight="1" x14ac:dyDescent="0.2"/>
    <row r="595" ht="18.75" customHeight="1" x14ac:dyDescent="0.2"/>
    <row r="596" ht="18.75" customHeight="1" x14ac:dyDescent="0.2"/>
    <row r="597" ht="18.75" customHeight="1" x14ac:dyDescent="0.2"/>
    <row r="598" ht="18.75" customHeight="1" x14ac:dyDescent="0.2"/>
    <row r="599" ht="18.75" customHeight="1" x14ac:dyDescent="0.2"/>
    <row r="600" ht="18.75" customHeight="1" x14ac:dyDescent="0.2"/>
    <row r="601" ht="18.75" customHeight="1" x14ac:dyDescent="0.2"/>
    <row r="602" ht="18.75" customHeight="1" x14ac:dyDescent="0.2"/>
    <row r="603" ht="18.75" customHeight="1" x14ac:dyDescent="0.2"/>
    <row r="604" ht="18.75" customHeight="1" x14ac:dyDescent="0.2"/>
    <row r="605" ht="18.75" customHeight="1" x14ac:dyDescent="0.2"/>
    <row r="606" ht="18.75" customHeight="1" x14ac:dyDescent="0.2"/>
    <row r="607" ht="18.75" customHeight="1" x14ac:dyDescent="0.2"/>
    <row r="608" ht="18.75" customHeight="1" x14ac:dyDescent="0.2"/>
    <row r="609" ht="18.75" customHeight="1" x14ac:dyDescent="0.2"/>
    <row r="610" ht="18.75" customHeight="1" x14ac:dyDescent="0.2"/>
    <row r="611" ht="18.75" customHeight="1" x14ac:dyDescent="0.2"/>
    <row r="612" ht="18.75" customHeight="1" x14ac:dyDescent="0.2"/>
    <row r="613" ht="18.75" customHeight="1" x14ac:dyDescent="0.2"/>
    <row r="614" ht="18.75" customHeight="1" x14ac:dyDescent="0.2"/>
    <row r="615" ht="18.75" customHeight="1" x14ac:dyDescent="0.2"/>
    <row r="616" ht="18.75" customHeight="1" x14ac:dyDescent="0.2"/>
    <row r="617" ht="18.75" customHeight="1" x14ac:dyDescent="0.2"/>
    <row r="618" ht="18.75" customHeight="1" x14ac:dyDescent="0.2"/>
    <row r="619" ht="18.75" customHeight="1" x14ac:dyDescent="0.2"/>
    <row r="620" ht="18.75" customHeight="1" x14ac:dyDescent="0.2"/>
    <row r="621" ht="18.75" customHeight="1" x14ac:dyDescent="0.2"/>
    <row r="622" ht="18.75" customHeight="1" x14ac:dyDescent="0.2"/>
    <row r="623" ht="18.75" customHeight="1" x14ac:dyDescent="0.2"/>
    <row r="624" ht="18.75" customHeight="1" x14ac:dyDescent="0.2"/>
    <row r="625" ht="18.75" customHeight="1" x14ac:dyDescent="0.2"/>
    <row r="626" ht="18.75" customHeight="1" x14ac:dyDescent="0.2"/>
    <row r="627" ht="18.75" customHeight="1" x14ac:dyDescent="0.2"/>
    <row r="628" ht="18.75" customHeight="1" x14ac:dyDescent="0.2"/>
    <row r="629" ht="18.75" customHeight="1" x14ac:dyDescent="0.2"/>
    <row r="630" ht="18.75" customHeight="1" x14ac:dyDescent="0.2"/>
    <row r="631" ht="18.75" customHeight="1" x14ac:dyDescent="0.2"/>
    <row r="632" ht="18.75" customHeight="1" x14ac:dyDescent="0.2"/>
    <row r="633" ht="18.75" customHeight="1" x14ac:dyDescent="0.2"/>
    <row r="634" ht="18.75" customHeight="1" x14ac:dyDescent="0.2"/>
    <row r="635" ht="18.75" customHeight="1" x14ac:dyDescent="0.2"/>
    <row r="636" ht="18.75" customHeight="1" x14ac:dyDescent="0.2"/>
    <row r="637" ht="18.75" customHeight="1" x14ac:dyDescent="0.2"/>
    <row r="638" ht="18.75" customHeight="1" x14ac:dyDescent="0.2"/>
    <row r="639" ht="18.75" customHeight="1" x14ac:dyDescent="0.2"/>
    <row r="640" ht="18.75" customHeight="1" x14ac:dyDescent="0.2"/>
    <row r="641" ht="18.75" customHeight="1" x14ac:dyDescent="0.2"/>
    <row r="642" ht="18.75" customHeight="1" x14ac:dyDescent="0.2"/>
    <row r="643" ht="18.75" customHeight="1" x14ac:dyDescent="0.2"/>
    <row r="644" ht="18.75" customHeight="1" x14ac:dyDescent="0.2"/>
    <row r="645" ht="18.75" customHeight="1" x14ac:dyDescent="0.2"/>
    <row r="646" ht="18.75" customHeight="1" x14ac:dyDescent="0.2"/>
    <row r="647" ht="18.75" customHeight="1" x14ac:dyDescent="0.2"/>
    <row r="648" ht="18.75" customHeight="1" x14ac:dyDescent="0.2"/>
    <row r="649" ht="18.75" customHeight="1" x14ac:dyDescent="0.2"/>
    <row r="650" ht="18.75" customHeight="1" x14ac:dyDescent="0.2"/>
    <row r="651" ht="18.75" customHeight="1" x14ac:dyDescent="0.2"/>
    <row r="652" ht="18.75" customHeight="1" x14ac:dyDescent="0.2"/>
    <row r="653" ht="18.75" customHeight="1" x14ac:dyDescent="0.2"/>
    <row r="654" ht="18.75" customHeight="1" x14ac:dyDescent="0.2"/>
    <row r="655" ht="18.75" customHeight="1" x14ac:dyDescent="0.2"/>
    <row r="656" ht="18.75" customHeight="1" x14ac:dyDescent="0.2"/>
    <row r="657" ht="18.75" customHeight="1" x14ac:dyDescent="0.2"/>
    <row r="658" ht="18.75" customHeight="1" x14ac:dyDescent="0.2"/>
    <row r="659" ht="18.75" customHeight="1" x14ac:dyDescent="0.2"/>
    <row r="660" ht="18.75" customHeight="1" x14ac:dyDescent="0.2"/>
    <row r="661" ht="18.75" customHeight="1" x14ac:dyDescent="0.2"/>
    <row r="662" ht="18.75" customHeight="1" x14ac:dyDescent="0.2"/>
    <row r="663" ht="18.75" customHeight="1" x14ac:dyDescent="0.2"/>
    <row r="664" ht="18.75" customHeight="1" x14ac:dyDescent="0.2"/>
    <row r="665" ht="18.75" customHeight="1" x14ac:dyDescent="0.2"/>
    <row r="666" ht="18.75" customHeight="1" x14ac:dyDescent="0.2"/>
    <row r="667" ht="18.75" customHeight="1" x14ac:dyDescent="0.2"/>
    <row r="668" ht="18.75" customHeight="1" x14ac:dyDescent="0.2"/>
    <row r="669" ht="18.75" customHeight="1" x14ac:dyDescent="0.2"/>
    <row r="670" ht="18.75" customHeight="1" x14ac:dyDescent="0.2"/>
    <row r="671" ht="18.75" customHeight="1" x14ac:dyDescent="0.2"/>
    <row r="672" ht="18.75" customHeight="1" x14ac:dyDescent="0.2"/>
    <row r="673" ht="18.75" customHeight="1" x14ac:dyDescent="0.2"/>
    <row r="674" ht="18.75" customHeight="1" x14ac:dyDescent="0.2"/>
    <row r="675" ht="18.75" customHeight="1" x14ac:dyDescent="0.2"/>
    <row r="676" ht="18.75" customHeight="1" x14ac:dyDescent="0.2"/>
    <row r="677" ht="18.75" customHeight="1" x14ac:dyDescent="0.2"/>
    <row r="678" ht="18.75" customHeight="1" x14ac:dyDescent="0.2"/>
    <row r="679" ht="18.75" customHeight="1" x14ac:dyDescent="0.2"/>
    <row r="680" ht="18.75" customHeight="1" x14ac:dyDescent="0.2"/>
    <row r="681" ht="18.75" customHeight="1" x14ac:dyDescent="0.2"/>
    <row r="682" ht="18.75" customHeight="1" x14ac:dyDescent="0.2"/>
    <row r="683" ht="18.75" customHeight="1" x14ac:dyDescent="0.2"/>
    <row r="684" ht="18.75" customHeight="1" x14ac:dyDescent="0.2"/>
    <row r="685" ht="18.75" customHeight="1" x14ac:dyDescent="0.2"/>
    <row r="686" ht="18.75" customHeight="1" x14ac:dyDescent="0.2"/>
    <row r="687" ht="18.75" customHeight="1" x14ac:dyDescent="0.2"/>
    <row r="688" ht="18.75" customHeight="1" x14ac:dyDescent="0.2"/>
    <row r="689" ht="18.75" customHeight="1" x14ac:dyDescent="0.2"/>
    <row r="690" ht="18.75" customHeight="1" x14ac:dyDescent="0.2"/>
    <row r="691" ht="18.75" customHeight="1" x14ac:dyDescent="0.2"/>
    <row r="692" ht="18.75" customHeight="1" x14ac:dyDescent="0.2"/>
    <row r="693" ht="18.75" customHeight="1" x14ac:dyDescent="0.2"/>
    <row r="694" ht="18.75" customHeight="1" x14ac:dyDescent="0.2"/>
    <row r="695" ht="18.75" customHeight="1" x14ac:dyDescent="0.2"/>
    <row r="696" ht="18.75" customHeight="1" x14ac:dyDescent="0.2"/>
    <row r="697" ht="18.75" customHeight="1" x14ac:dyDescent="0.2"/>
    <row r="698" ht="18.75" customHeight="1" x14ac:dyDescent="0.2"/>
    <row r="699" ht="18.75" customHeight="1" x14ac:dyDescent="0.2"/>
    <row r="700" ht="18.75" customHeight="1" x14ac:dyDescent="0.2"/>
    <row r="701" ht="18.75" customHeight="1" x14ac:dyDescent="0.2"/>
    <row r="702" ht="18.75" customHeight="1" x14ac:dyDescent="0.2"/>
    <row r="703" ht="18.75" customHeight="1" x14ac:dyDescent="0.2"/>
    <row r="704" ht="18.75" customHeight="1" x14ac:dyDescent="0.2"/>
    <row r="705" ht="18.75" customHeight="1" x14ac:dyDescent="0.2"/>
    <row r="706" ht="18.75" customHeight="1" x14ac:dyDescent="0.2"/>
    <row r="707" ht="18.75" customHeight="1" x14ac:dyDescent="0.2"/>
    <row r="708" ht="18.75" customHeight="1" x14ac:dyDescent="0.2"/>
    <row r="709" ht="18.75" customHeight="1" x14ac:dyDescent="0.2"/>
    <row r="710" ht="18.75" customHeight="1" x14ac:dyDescent="0.2"/>
    <row r="711" ht="18.75" customHeight="1" x14ac:dyDescent="0.2"/>
    <row r="712" ht="18.75" customHeight="1" x14ac:dyDescent="0.2"/>
    <row r="713" ht="18.75" customHeight="1" x14ac:dyDescent="0.2"/>
    <row r="714" ht="18.75" customHeight="1" x14ac:dyDescent="0.2"/>
    <row r="715" ht="18.75" customHeight="1" x14ac:dyDescent="0.2"/>
    <row r="716" ht="18.75" customHeight="1" x14ac:dyDescent="0.2"/>
    <row r="717" ht="18.75" customHeight="1" x14ac:dyDescent="0.2"/>
    <row r="718" ht="18.75" customHeight="1" x14ac:dyDescent="0.2"/>
    <row r="719" ht="18.75" customHeight="1" x14ac:dyDescent="0.2"/>
    <row r="720" ht="18.75" customHeight="1" x14ac:dyDescent="0.2"/>
    <row r="721" ht="18.75" customHeight="1" x14ac:dyDescent="0.2"/>
    <row r="722" ht="18.75" customHeight="1" x14ac:dyDescent="0.2"/>
    <row r="723" ht="18.75" customHeight="1" x14ac:dyDescent="0.2"/>
    <row r="724" ht="18.75" customHeight="1" x14ac:dyDescent="0.2"/>
    <row r="725" ht="18.75" customHeight="1" x14ac:dyDescent="0.2"/>
    <row r="726" ht="18.75" customHeight="1" x14ac:dyDescent="0.2"/>
    <row r="727" ht="18.75" customHeight="1" x14ac:dyDescent="0.2"/>
    <row r="728" ht="18.75" customHeight="1" x14ac:dyDescent="0.2"/>
    <row r="729" ht="18.75" customHeight="1" x14ac:dyDescent="0.2"/>
    <row r="730" ht="18.75" customHeight="1" x14ac:dyDescent="0.2"/>
    <row r="731" ht="18.75" customHeight="1" x14ac:dyDescent="0.2"/>
    <row r="732" ht="18.75" customHeight="1" x14ac:dyDescent="0.2"/>
    <row r="733" ht="18.75" customHeight="1" x14ac:dyDescent="0.2"/>
    <row r="734" ht="18.75" customHeight="1" x14ac:dyDescent="0.2"/>
    <row r="735" ht="18.75" customHeight="1" x14ac:dyDescent="0.2"/>
    <row r="736" ht="18.75" customHeight="1" x14ac:dyDescent="0.2"/>
    <row r="737" ht="18.75" customHeight="1" x14ac:dyDescent="0.2"/>
    <row r="738" ht="18.75" customHeight="1" x14ac:dyDescent="0.2"/>
    <row r="739" ht="18.75" customHeight="1" x14ac:dyDescent="0.2"/>
    <row r="740" ht="18.75" customHeight="1" x14ac:dyDescent="0.2"/>
    <row r="741" ht="18.75" customHeight="1" x14ac:dyDescent="0.2"/>
    <row r="742" ht="18.75" customHeight="1" x14ac:dyDescent="0.2"/>
    <row r="743" ht="18.75" customHeight="1" x14ac:dyDescent="0.2"/>
    <row r="744" ht="18.75" customHeight="1" x14ac:dyDescent="0.2"/>
    <row r="745" ht="18.75" customHeight="1" x14ac:dyDescent="0.2"/>
    <row r="746" ht="18.75" customHeight="1" x14ac:dyDescent="0.2"/>
    <row r="747" ht="18.75" customHeight="1" x14ac:dyDescent="0.2"/>
    <row r="748" ht="18.75" customHeight="1" x14ac:dyDescent="0.2"/>
    <row r="749" ht="18.75" customHeight="1" x14ac:dyDescent="0.2"/>
    <row r="750" ht="18.75" customHeight="1" x14ac:dyDescent="0.2"/>
    <row r="751" ht="18.75" customHeight="1" x14ac:dyDescent="0.2"/>
    <row r="752" ht="18.75" customHeight="1" x14ac:dyDescent="0.2"/>
    <row r="753" ht="18.75" customHeight="1" x14ac:dyDescent="0.2"/>
    <row r="754" ht="18.75" customHeight="1" x14ac:dyDescent="0.2"/>
    <row r="755" ht="18.75" customHeight="1" x14ac:dyDescent="0.2"/>
    <row r="756" ht="18.75" customHeight="1" x14ac:dyDescent="0.2"/>
    <row r="757" ht="18.75" customHeight="1" x14ac:dyDescent="0.2"/>
    <row r="758" ht="18.75" customHeight="1" x14ac:dyDescent="0.2"/>
    <row r="759" ht="18.75" customHeight="1" x14ac:dyDescent="0.2"/>
    <row r="760" ht="18.75" customHeight="1" x14ac:dyDescent="0.2"/>
    <row r="761" ht="18.75" customHeight="1" x14ac:dyDescent="0.2"/>
    <row r="762" ht="18.75" customHeight="1" x14ac:dyDescent="0.2"/>
    <row r="763" ht="18.75" customHeight="1" x14ac:dyDescent="0.2"/>
    <row r="764" ht="18.75" customHeight="1" x14ac:dyDescent="0.2"/>
    <row r="765" ht="18.75" customHeight="1" x14ac:dyDescent="0.2"/>
    <row r="766" ht="18.75" customHeight="1" x14ac:dyDescent="0.2"/>
    <row r="767" ht="18.75" customHeight="1" x14ac:dyDescent="0.2"/>
    <row r="768" ht="18.75" customHeight="1" x14ac:dyDescent="0.2"/>
    <row r="769" ht="18.75" customHeight="1" x14ac:dyDescent="0.2"/>
    <row r="770" ht="18.75" customHeight="1" x14ac:dyDescent="0.2"/>
    <row r="771" ht="18.75" customHeight="1" x14ac:dyDescent="0.2"/>
    <row r="772" ht="18.75" customHeight="1" x14ac:dyDescent="0.2"/>
    <row r="773" ht="18.75" customHeight="1" x14ac:dyDescent="0.2"/>
    <row r="774" ht="18.75" customHeight="1" x14ac:dyDescent="0.2"/>
    <row r="775" ht="18.75" customHeight="1" x14ac:dyDescent="0.2"/>
    <row r="776" ht="18.75" customHeight="1" x14ac:dyDescent="0.2"/>
    <row r="777" ht="18.75" customHeight="1" x14ac:dyDescent="0.2"/>
    <row r="778" ht="18.75" customHeight="1" x14ac:dyDescent="0.2"/>
    <row r="779" ht="18.75" customHeight="1" x14ac:dyDescent="0.2"/>
    <row r="780" ht="18.75" customHeight="1" x14ac:dyDescent="0.2"/>
    <row r="781" ht="18.75" customHeight="1" x14ac:dyDescent="0.2"/>
    <row r="782" ht="18.75" customHeight="1" x14ac:dyDescent="0.2"/>
    <row r="783" ht="18.75" customHeight="1" x14ac:dyDescent="0.2"/>
    <row r="784" ht="18.75" customHeight="1" x14ac:dyDescent="0.2"/>
    <row r="785" ht="18.75" customHeight="1" x14ac:dyDescent="0.2"/>
    <row r="786" ht="18.75" customHeight="1" x14ac:dyDescent="0.2"/>
    <row r="787" ht="18.75" customHeight="1" x14ac:dyDescent="0.2"/>
    <row r="788" ht="18.75" customHeight="1" x14ac:dyDescent="0.2"/>
    <row r="789" ht="18.75" customHeight="1" x14ac:dyDescent="0.2"/>
    <row r="790" ht="18.75" customHeight="1" x14ac:dyDescent="0.2"/>
    <row r="791" ht="18.75" customHeight="1" x14ac:dyDescent="0.2"/>
    <row r="792" ht="18.75" customHeight="1" x14ac:dyDescent="0.2"/>
    <row r="793" ht="18.75" customHeight="1" x14ac:dyDescent="0.2"/>
    <row r="794" ht="18.75" customHeight="1" x14ac:dyDescent="0.2"/>
    <row r="795" ht="18.75" customHeight="1" x14ac:dyDescent="0.2"/>
    <row r="796" ht="18.75" customHeight="1" x14ac:dyDescent="0.2"/>
    <row r="797" ht="18.75" customHeight="1" x14ac:dyDescent="0.2"/>
    <row r="798" ht="18.75" customHeight="1" x14ac:dyDescent="0.2"/>
    <row r="799" ht="18.75" customHeight="1" x14ac:dyDescent="0.2"/>
    <row r="800" ht="18.75" customHeight="1" x14ac:dyDescent="0.2"/>
    <row r="801" ht="18.75" customHeight="1" x14ac:dyDescent="0.2"/>
    <row r="802" ht="18.75" customHeight="1" x14ac:dyDescent="0.2"/>
    <row r="803" ht="18.75" customHeight="1" x14ac:dyDescent="0.2"/>
    <row r="804" ht="18.75" customHeight="1" x14ac:dyDescent="0.2"/>
    <row r="805" ht="18.75" customHeight="1" x14ac:dyDescent="0.2"/>
    <row r="806" ht="18.75" customHeight="1" x14ac:dyDescent="0.2"/>
    <row r="807" ht="18.75" customHeight="1" x14ac:dyDescent="0.2"/>
    <row r="808" ht="18.75" customHeight="1" x14ac:dyDescent="0.2"/>
    <row r="809" ht="18.75" customHeight="1" x14ac:dyDescent="0.2"/>
    <row r="810" ht="18.75" customHeight="1" x14ac:dyDescent="0.2"/>
    <row r="811" ht="18.75" customHeight="1" x14ac:dyDescent="0.2"/>
    <row r="812" ht="18.75" customHeight="1" x14ac:dyDescent="0.2"/>
    <row r="813" ht="18.75" customHeight="1" x14ac:dyDescent="0.2"/>
    <row r="814" ht="18.75" customHeight="1" x14ac:dyDescent="0.2"/>
    <row r="815" ht="18.75" customHeight="1" x14ac:dyDescent="0.2"/>
    <row r="816" ht="18.75" customHeight="1" x14ac:dyDescent="0.2"/>
    <row r="817" ht="18.75" customHeight="1" x14ac:dyDescent="0.2"/>
    <row r="818" ht="18.75" customHeight="1" x14ac:dyDescent="0.2"/>
    <row r="819" ht="18.75" customHeight="1" x14ac:dyDescent="0.2"/>
    <row r="820" ht="18.75" customHeight="1" x14ac:dyDescent="0.2"/>
    <row r="821" ht="18.75" customHeight="1" x14ac:dyDescent="0.2"/>
    <row r="822" ht="18.75" customHeight="1" x14ac:dyDescent="0.2"/>
    <row r="823" ht="18.75" customHeight="1" x14ac:dyDescent="0.2"/>
    <row r="824" ht="18.75" customHeight="1" x14ac:dyDescent="0.2"/>
    <row r="825" ht="18.75" customHeight="1" x14ac:dyDescent="0.2"/>
    <row r="826" ht="18.75" customHeight="1" x14ac:dyDescent="0.2"/>
    <row r="827" ht="18.75" customHeight="1" x14ac:dyDescent="0.2"/>
    <row r="828" ht="18.75" customHeight="1" x14ac:dyDescent="0.2"/>
    <row r="829" ht="18.75" customHeight="1" x14ac:dyDescent="0.2"/>
    <row r="830" ht="18.75" customHeight="1" x14ac:dyDescent="0.2"/>
    <row r="831" ht="18.75" customHeight="1" x14ac:dyDescent="0.2"/>
    <row r="832" ht="18.75" customHeight="1" x14ac:dyDescent="0.2"/>
    <row r="833" ht="18.75" customHeight="1" x14ac:dyDescent="0.2"/>
    <row r="834" ht="18.75" customHeight="1" x14ac:dyDescent="0.2"/>
    <row r="835" ht="18.75" customHeight="1" x14ac:dyDescent="0.2"/>
    <row r="836" ht="18.75" customHeight="1" x14ac:dyDescent="0.2"/>
    <row r="837" ht="18.75" customHeight="1" x14ac:dyDescent="0.2"/>
    <row r="838" ht="18.75" customHeight="1" x14ac:dyDescent="0.2"/>
    <row r="839" ht="18.75" customHeight="1" x14ac:dyDescent="0.2"/>
    <row r="840" ht="18.75" customHeight="1" x14ac:dyDescent="0.2"/>
    <row r="841" ht="18.75" customHeight="1" x14ac:dyDescent="0.2"/>
    <row r="842" ht="18.75" customHeight="1" x14ac:dyDescent="0.2"/>
    <row r="843" ht="18.75" customHeight="1" x14ac:dyDescent="0.2"/>
    <row r="844" ht="18.75" customHeight="1" x14ac:dyDescent="0.2"/>
    <row r="845" ht="18.75" customHeight="1" x14ac:dyDescent="0.2"/>
    <row r="846" ht="18.75" customHeight="1" x14ac:dyDescent="0.2"/>
    <row r="847" ht="18.75" customHeight="1" x14ac:dyDescent="0.2"/>
    <row r="848" ht="18.75" customHeight="1" x14ac:dyDescent="0.2"/>
    <row r="849" ht="18.75" customHeight="1" x14ac:dyDescent="0.2"/>
    <row r="850" ht="18.75" customHeight="1" x14ac:dyDescent="0.2"/>
    <row r="851" ht="18.75" customHeight="1" x14ac:dyDescent="0.2"/>
    <row r="852" ht="18.75" customHeight="1" x14ac:dyDescent="0.2"/>
    <row r="853" ht="18.75" customHeight="1" x14ac:dyDescent="0.2"/>
    <row r="854" ht="18.75" customHeight="1" x14ac:dyDescent="0.2"/>
    <row r="855" ht="18.75" customHeight="1" x14ac:dyDescent="0.2"/>
    <row r="856" ht="18.75" customHeight="1" x14ac:dyDescent="0.2"/>
    <row r="857" ht="18.75" customHeight="1" x14ac:dyDescent="0.2"/>
    <row r="858" ht="18.75" customHeight="1" x14ac:dyDescent="0.2"/>
    <row r="859" ht="18.75" customHeight="1" x14ac:dyDescent="0.2"/>
    <row r="860" ht="18.75" customHeight="1" x14ac:dyDescent="0.2"/>
    <row r="861" ht="18.75" customHeight="1" x14ac:dyDescent="0.2"/>
    <row r="862" ht="18.75" customHeight="1" x14ac:dyDescent="0.2"/>
    <row r="863" ht="18.75" customHeight="1" x14ac:dyDescent="0.2"/>
    <row r="864" ht="18.75" customHeight="1" x14ac:dyDescent="0.2"/>
    <row r="865" ht="18.75" customHeight="1" x14ac:dyDescent="0.2"/>
    <row r="866" ht="18.75" customHeight="1" x14ac:dyDescent="0.2"/>
    <row r="867" ht="18.75" customHeight="1" x14ac:dyDescent="0.2"/>
    <row r="868" ht="18.75" customHeight="1" x14ac:dyDescent="0.2"/>
    <row r="869" ht="18.75" customHeight="1" x14ac:dyDescent="0.2"/>
    <row r="870" ht="18.75" customHeight="1" x14ac:dyDescent="0.2"/>
    <row r="871" ht="18.75" customHeight="1" x14ac:dyDescent="0.2"/>
    <row r="872" ht="18.75" customHeight="1" x14ac:dyDescent="0.2"/>
    <row r="873" ht="18.75" customHeight="1" x14ac:dyDescent="0.2"/>
    <row r="874" ht="18.75" customHeight="1" x14ac:dyDescent="0.2"/>
    <row r="875" ht="18.75" customHeight="1" x14ac:dyDescent="0.2"/>
    <row r="876" ht="18.75" customHeight="1" x14ac:dyDescent="0.2"/>
    <row r="877" ht="18.75" customHeight="1" x14ac:dyDescent="0.2"/>
    <row r="878" ht="18.75" customHeight="1" x14ac:dyDescent="0.2"/>
    <row r="879" ht="18.75" customHeight="1" x14ac:dyDescent="0.2"/>
    <row r="880" ht="18.75" customHeight="1" x14ac:dyDescent="0.2"/>
    <row r="881" ht="18.75" customHeight="1" x14ac:dyDescent="0.2"/>
    <row r="882" ht="18.75" customHeight="1" x14ac:dyDescent="0.2"/>
    <row r="883" ht="18.75" customHeight="1" x14ac:dyDescent="0.2"/>
    <row r="884" ht="18.75" customHeight="1" x14ac:dyDescent="0.2"/>
    <row r="885" ht="18.75" customHeight="1" x14ac:dyDescent="0.2"/>
    <row r="886" ht="18.75" customHeight="1" x14ac:dyDescent="0.2"/>
    <row r="887" ht="18.75" customHeight="1" x14ac:dyDescent="0.2"/>
    <row r="888" ht="18.75" customHeight="1" x14ac:dyDescent="0.2"/>
    <row r="889" ht="18.75" customHeight="1" x14ac:dyDescent="0.2"/>
    <row r="890" ht="18.75" customHeight="1" x14ac:dyDescent="0.2"/>
    <row r="891" ht="18.75" customHeight="1" x14ac:dyDescent="0.2"/>
    <row r="892" ht="18.75" customHeight="1" x14ac:dyDescent="0.2"/>
    <row r="893" ht="18.75" customHeight="1" x14ac:dyDescent="0.2"/>
    <row r="894" ht="18.75" customHeight="1" x14ac:dyDescent="0.2"/>
    <row r="895" ht="18.75" customHeight="1" x14ac:dyDescent="0.2"/>
    <row r="896" ht="18.75" customHeight="1" x14ac:dyDescent="0.2"/>
    <row r="897" ht="18.75" customHeight="1" x14ac:dyDescent="0.2"/>
    <row r="898" ht="18.75" customHeight="1" x14ac:dyDescent="0.2"/>
    <row r="899" ht="18.75" customHeight="1" x14ac:dyDescent="0.2"/>
    <row r="900" ht="18.75" customHeight="1" x14ac:dyDescent="0.2"/>
    <row r="901" ht="18.75" customHeight="1" x14ac:dyDescent="0.2"/>
    <row r="902" ht="18.75" customHeight="1" x14ac:dyDescent="0.2"/>
    <row r="903" ht="18.75" customHeight="1" x14ac:dyDescent="0.2"/>
    <row r="904" ht="18.75" customHeight="1" x14ac:dyDescent="0.2"/>
    <row r="905" ht="18.75" customHeight="1" x14ac:dyDescent="0.2"/>
    <row r="906" ht="18.75" customHeight="1" x14ac:dyDescent="0.2"/>
    <row r="907" ht="18.75" customHeight="1" x14ac:dyDescent="0.2"/>
    <row r="908" ht="18.75" customHeight="1" x14ac:dyDescent="0.2"/>
    <row r="909" ht="18.75" customHeight="1" x14ac:dyDescent="0.2"/>
    <row r="910" ht="18.75" customHeight="1" x14ac:dyDescent="0.2"/>
    <row r="911" ht="18.75" customHeight="1" x14ac:dyDescent="0.2"/>
    <row r="912" ht="18.75" customHeight="1" x14ac:dyDescent="0.2"/>
    <row r="913" ht="18.75" customHeight="1" x14ac:dyDescent="0.2"/>
    <row r="914" ht="18.75" customHeight="1" x14ac:dyDescent="0.2"/>
    <row r="915" ht="18.75" customHeight="1" x14ac:dyDescent="0.2"/>
    <row r="916" ht="18.75" customHeight="1" x14ac:dyDescent="0.2"/>
    <row r="917" ht="18.75" customHeight="1" x14ac:dyDescent="0.2"/>
    <row r="918" ht="18.75" customHeight="1" x14ac:dyDescent="0.2"/>
    <row r="919" ht="18.75" customHeight="1" x14ac:dyDescent="0.2"/>
    <row r="920" ht="18.75" customHeight="1" x14ac:dyDescent="0.2"/>
    <row r="921" ht="18.75" customHeight="1" x14ac:dyDescent="0.2"/>
    <row r="922" ht="18.75" customHeight="1" x14ac:dyDescent="0.2"/>
    <row r="923" ht="18.75" customHeight="1" x14ac:dyDescent="0.2"/>
  </sheetData>
  <autoFilter ref="A2:I2"/>
  <mergeCells count="1">
    <mergeCell ref="A1:H1"/>
  </mergeCells>
  <dataValidations count="1">
    <dataValidation type="list" showErrorMessage="1" sqref="C21:C923">
      <formula1>$I$3:$I$10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>
          <x14:formula1>
            <xm:f>'Списки категорий'!$K$2:$K$9</xm:f>
          </x14:formula1>
          <xm:sqref>C3:C20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5</vt:i4>
      </vt:variant>
    </vt:vector>
  </HeadingPairs>
  <TitlesOfParts>
    <vt:vector size="21" baseType="lpstr">
      <vt:lpstr>Титул</vt:lpstr>
      <vt:lpstr>Сотрудники</vt:lpstr>
      <vt:lpstr>Публикации</vt:lpstr>
      <vt:lpstr>Конференции</vt:lpstr>
      <vt:lpstr>НИР</vt:lpstr>
      <vt:lpstr>Заявки</vt:lpstr>
      <vt:lpstr>Выставки</vt:lpstr>
      <vt:lpstr>Прочая НД 1</vt:lpstr>
      <vt:lpstr>Патенты</vt:lpstr>
      <vt:lpstr>Прочая НД 2</vt:lpstr>
      <vt:lpstr>Премии</vt:lpstr>
      <vt:lpstr>Студенты</vt:lpstr>
      <vt:lpstr>Имидж</vt:lpstr>
      <vt:lpstr>Счетчики публикаций</vt:lpstr>
      <vt:lpstr>Статистика публикаций</vt:lpstr>
      <vt:lpstr>Списки категорий</vt:lpstr>
      <vt:lpstr>Конференции!Print_Area</vt:lpstr>
      <vt:lpstr>НИР!Print_Area</vt:lpstr>
      <vt:lpstr>Титул!Print_Area</vt:lpstr>
      <vt:lpstr>Конференции!Print_Titles</vt:lpstr>
      <vt:lpstr>НИР!Print_Titles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2015-02-03T10:17:12Z</dcterms:created>
  <dcterms:modified xsi:type="dcterms:W3CDTF">2015-02-03T10:27:32Z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